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<sst xmlns="http://schemas.openxmlformats.org/spreadsheetml/2006/main" count="478" uniqueCount="229">
  <si>
    <t>SPITALUL JUDETEAN DE URGENTA PITESTI</t>
  </si>
  <si>
    <t>PRESEDINTE CONSILIUL DE ADMINISTRATIE</t>
  </si>
  <si>
    <t>PRESEDINTE CONSILIU JUDETEAN</t>
  </si>
  <si>
    <t>JURIST.CIOBANU SIMONA ALISA</t>
  </si>
  <si>
    <t>TECAU FLORIN-GRIGORE</t>
  </si>
  <si>
    <t xml:space="preserve">BUGETUL INSTITUŢIILOR PUBLICE ŞI ACTIVITĂŢILOR FINANŢATE INTEGRAL </t>
  </si>
  <si>
    <t xml:space="preserve">SAU PARŢIAL DIN VENITURI PROPRII, PE ANUL 2015 </t>
  </si>
  <si>
    <t xml:space="preserve">   CAP:66.10</t>
  </si>
  <si>
    <t>SUBCAPITOL:66.10.06</t>
  </si>
  <si>
    <t xml:space="preserve"> - mii lei -</t>
  </si>
  <si>
    <t>D E N U M I R E A     I N D I C A T O R I L O R</t>
  </si>
  <si>
    <t>Cod                    indicator</t>
  </si>
  <si>
    <t>TOTAL  AN  2015</t>
  </si>
  <si>
    <t>Trim I</t>
  </si>
  <si>
    <t>Trim II</t>
  </si>
  <si>
    <t>Trim III</t>
  </si>
  <si>
    <t>Trim IV</t>
  </si>
  <si>
    <t>TOTAL VENITURI (cod 00.02+00.15+00.17+45.10)</t>
  </si>
  <si>
    <t>00.01</t>
  </si>
  <si>
    <t>I.  VENITURI CURENTE ( cod 00.03+00.12)</t>
  </si>
  <si>
    <t>00.02</t>
  </si>
  <si>
    <t>A.   VENITURI FISCALE (cod 00.10)</t>
  </si>
  <si>
    <t>00.03</t>
  </si>
  <si>
    <t>A4.  IMPOZITE SI TAXE PE BUNURI SI SERVICII (cod 15.10)</t>
  </si>
  <si>
    <t>00.10</t>
  </si>
  <si>
    <t>Taxe pe servicii specifice (cod 15.10.01)</t>
  </si>
  <si>
    <t>15.10</t>
  </si>
  <si>
    <t>Impozit pe spectacole</t>
  </si>
  <si>
    <t>15.10.01</t>
  </si>
  <si>
    <t>C.   VENITURI NEFISCALE ( cod 00.13+00.14)</t>
  </si>
  <si>
    <t>00.12</t>
  </si>
  <si>
    <t>C1.  VENITURI DIN PROPRIETATE (cod 30.10)</t>
  </si>
  <si>
    <t>00.13</t>
  </si>
  <si>
    <t xml:space="preserve">Venituri din proprietate  (cod 30.10.05+30.10.09+30.10.50) </t>
  </si>
  <si>
    <t>30.10</t>
  </si>
  <si>
    <t>Venituri din concesiuni si inchirieri</t>
  </si>
  <si>
    <t>30.10.05</t>
  </si>
  <si>
    <t>Venituri din utilizarea pasunilor comunale</t>
  </si>
  <si>
    <t>30.10.09</t>
  </si>
  <si>
    <t>Alte venituri din proprietate</t>
  </si>
  <si>
    <t>30.10.50</t>
  </si>
  <si>
    <t>Venituri din dobanzi(cod 31.10.03)</t>
  </si>
  <si>
    <t>Alte venituri din dobanzi</t>
  </si>
  <si>
    <t>31.10.03</t>
  </si>
  <si>
    <t>C2.  VANZARI DE BUNURI SI SERVICII (cod 33.10+34.10+35.10+36.10+37.10)</t>
  </si>
  <si>
    <t>00.14</t>
  </si>
  <si>
    <t xml:space="preserve">Venituri din prestari de servicii si alte activitati (cod 33.10.05+33.10.08+33.10.13+33.10.14+33.10.16+33.10.17+33.10.19+33.10.21+33.10.30 la 33.10.32+33.10.50) </t>
  </si>
  <si>
    <t>33.10</t>
  </si>
  <si>
    <t>Taxe si alte venituri in  învăţământ</t>
  </si>
  <si>
    <t>33.10.05</t>
  </si>
  <si>
    <t>Venituri din prestări de servicii</t>
  </si>
  <si>
    <t>33.10.08</t>
  </si>
  <si>
    <t>Contributia de intretinere a persoanelor asistate</t>
  </si>
  <si>
    <t>33.10.13</t>
  </si>
  <si>
    <t>Contributia elevilor si studentilor pentru internate, camine si cantine</t>
  </si>
  <si>
    <t>33.10.14</t>
  </si>
  <si>
    <t>Venituri din valorificarea produselor obtinute din activitatea proprie sau anexa</t>
  </si>
  <si>
    <t>33.10.16</t>
  </si>
  <si>
    <t>Venituri din organizarea de cursuri de calificare si conversie profesionala, specializare si perfectionare</t>
  </si>
  <si>
    <t>33.10.17</t>
  </si>
  <si>
    <t>Venituri din cercetare</t>
  </si>
  <si>
    <t>33.10.20</t>
  </si>
  <si>
    <t>Venituri din contractele incheiate cu casele de asigurari sociale de sanatate</t>
  </si>
  <si>
    <t>33.10.21</t>
  </si>
  <si>
    <t>Venituri din contractele incheiate cu directiile de sanatate publica din sume alocate de la bugetul de stat</t>
  </si>
  <si>
    <t>33.10.30</t>
  </si>
  <si>
    <t>Venituri din contractele incheiate cu directiile de sanatate publica din sume alocate din veniturile proprii ale Ministerului Sanatatii</t>
  </si>
  <si>
    <t>33.10.31</t>
  </si>
  <si>
    <t>Venituri din contractele incheiate cu institutiile de medicina legala</t>
  </si>
  <si>
    <t>33.10.32</t>
  </si>
  <si>
    <t>Alte venituri din prestari de servicii si alte activitati</t>
  </si>
  <si>
    <t>33.10.50</t>
  </si>
  <si>
    <t>Venituri din taxe administrative, eliberari permise (cod 34.10.50)</t>
  </si>
  <si>
    <t>34.10</t>
  </si>
  <si>
    <t>Alte venituri din taxe administrative, eliberari permise</t>
  </si>
  <si>
    <t>34.10.50</t>
  </si>
  <si>
    <t>Amenzi, penalitati si confiscari (cod 35.10.50)</t>
  </si>
  <si>
    <t>35.10</t>
  </si>
  <si>
    <t>Alte amenzi, penalitati si confiscari</t>
  </si>
  <si>
    <t>35.10.50</t>
  </si>
  <si>
    <t>Diverse venituri (cod 36.10.50)</t>
  </si>
  <si>
    <t>36.10</t>
  </si>
  <si>
    <t>Alte venituri</t>
  </si>
  <si>
    <t>36.10.50</t>
  </si>
  <si>
    <t>Transferuri voluntare, altele decât subvenţiile (cod 37.10.01+37.10.03+37.10.04+37.10.50)</t>
  </si>
  <si>
    <t>37.10</t>
  </si>
  <si>
    <t>Donaţii şi sponsorizări</t>
  </si>
  <si>
    <t>37.10.01</t>
  </si>
  <si>
    <t>Vărsăminte din sectiunea de funcţionare pentru finanţarea secţiunii  de dezvoltare a bugetului local</t>
  </si>
  <si>
    <t>37.10.03</t>
  </si>
  <si>
    <t xml:space="preserve">Vărsăminte din secţiunea de funcţionare </t>
  </si>
  <si>
    <t>37.10.04</t>
  </si>
  <si>
    <t>Alte transferuri voluntare</t>
  </si>
  <si>
    <t>37.10.50</t>
  </si>
  <si>
    <t xml:space="preserve">II. VENITURI DIN CAPITAL (cod 39.10)                 </t>
  </si>
  <si>
    <t>00.15</t>
  </si>
  <si>
    <t>Venituri din valorificarea unor bunuri (cod 39.10.01+39.10.50)</t>
  </si>
  <si>
    <t>39.10</t>
  </si>
  <si>
    <t>Venituri din valorificarea unor bunuri ale institutiilor publice</t>
  </si>
  <si>
    <t>39.10.01</t>
  </si>
  <si>
    <t>Alte venituri din valorificarea unor bunuri</t>
  </si>
  <si>
    <t>39.10.50</t>
  </si>
  <si>
    <t>OPERATIUNI FINANCIARE ( cod 40.10)</t>
  </si>
  <si>
    <t>40.10</t>
  </si>
  <si>
    <t>Sume utilizate din excedentul anului precedent pentru efectuarea de cheltuieli</t>
  </si>
  <si>
    <t>40.10.15</t>
  </si>
  <si>
    <t>IV.  SUBVENTII (cod 00.18)</t>
  </si>
  <si>
    <t>00.17</t>
  </si>
  <si>
    <t>SUBVENTII DE LA ALTE NIVELE ALE ADMINISTRATIEI PUBLICE (cod 42.10+43.10)</t>
  </si>
  <si>
    <t>00.18</t>
  </si>
  <si>
    <t>Subventii de la bugetul de stat (cod 42.10.11+42.10.39+42.10.43)</t>
  </si>
  <si>
    <t>42.10</t>
  </si>
  <si>
    <t>Subventii de la bugetul de stat pentru spitale</t>
  </si>
  <si>
    <t>42.10.11</t>
  </si>
  <si>
    <t>Subventii de la bugetul de stat catre institutii publice finantate partial sau integral din venituri proprii pentru proiecte finantate din FEN postaderare</t>
  </si>
  <si>
    <t>42.10.39</t>
  </si>
  <si>
    <t>Subventii primite de institutiile publice si activitatile finantate integral sau partial din venituri proprii in cadrul programelor FEGA implementate de APIA</t>
  </si>
  <si>
    <t>42.10.43</t>
  </si>
  <si>
    <t>SUBVENTII DE LA ALTE ADMINISTRATII (cod 43.10.09+43.10.10+43.10.14+43.10.15+43.10.16+43.10.17)</t>
  </si>
  <si>
    <t>43.10</t>
  </si>
  <si>
    <t>Subvenţii pentru instituţii publice</t>
  </si>
  <si>
    <t>43.10.09</t>
  </si>
  <si>
    <t xml:space="preserve">Subvenţii din bugetele locale pentru finanţarea cheltuielilor curente din domeniul sănătăţii </t>
  </si>
  <si>
    <t>43.10.10</t>
  </si>
  <si>
    <t>Subvenţii din bugetele locale pentru finanţarea  cheltuielilor de capital din domeniul sănătăţii</t>
  </si>
  <si>
    <t>43.10.14</t>
  </si>
  <si>
    <t>Subvenţii din bugetul local pentru finanţarea camerelor agricole</t>
  </si>
  <si>
    <t>43.10.15</t>
  </si>
  <si>
    <t>Sume din bugetul de stat către bugetele locale pentru finanţarea investiţiilor în sănătate (cod 43.10.16.01+43.10.16.02+43.10.16.03)</t>
  </si>
  <si>
    <t>43.10.16</t>
  </si>
  <si>
    <t>Sume din bugetul de stat către bugetele locale pentru finanţarea aparaturii medicale şi echipamentelor de comunicaţii în urgenţă în sănătate</t>
  </si>
  <si>
    <t>43.10.16.01</t>
  </si>
  <si>
    <t>Sume din bugetul de stat către bugetele locale pentru finanţarea reparaţiilor capitale în sănătate</t>
  </si>
  <si>
    <t>43.10.16.02</t>
  </si>
  <si>
    <t>Sume din bugetul de stat către bugetele locale pentru finanţarea altor investiţii în sănătate</t>
  </si>
  <si>
    <t>43.10.16.03</t>
  </si>
  <si>
    <t>Sume din veniturile proprii ale Ministerului Sănătăţii către bugetele locale pentru finanţarea investiţiilor în sănătate (cod 43.10.17.01+43.10.17.02+43.10.17.03)</t>
  </si>
  <si>
    <t>43.10.17</t>
  </si>
  <si>
    <t>Sume din veniturile proprii ale Ministerului Sănătăţii către bugetele locale pentru finanţarea aparaturii medicale şi echipamentelor de comunicaţii în urgenţă în sănătate</t>
  </si>
  <si>
    <t>43.10.17.01</t>
  </si>
  <si>
    <t>Sume din veniturile proprii ale Ministerului Sănătăţii către bugetele locale pentru finanţarea reparaţiilor capitale în sănătate</t>
  </si>
  <si>
    <t>43.10.17.02</t>
  </si>
  <si>
    <t>Subventii pentru institutii publice destinate sectiunii de dezvoltare</t>
  </si>
  <si>
    <t>43.10.19</t>
  </si>
  <si>
    <t>Sume FEN postaderare in contul platilor efectuate si prefinantari  (cod 45.10.01 la 45.10.05 +45.10.07+45.10.08+45.10.15+45.10.16+45.10.17+45.10.18)</t>
  </si>
  <si>
    <t>45.10</t>
  </si>
  <si>
    <t>Fondul European de Dezvoltare Regionala ( cod 45.10.01.01+45.10.01.02+45.10.01.03)</t>
  </si>
  <si>
    <t>45.10.01</t>
  </si>
  <si>
    <t>Sume primite în contul plăţilor efectuate în anul curent</t>
  </si>
  <si>
    <t>45.10.01.01</t>
  </si>
  <si>
    <t>Sume primite în contul plăţilor efectuate în anii anteriori</t>
  </si>
  <si>
    <t>45.10.01.02</t>
  </si>
  <si>
    <t>Prefinanţare</t>
  </si>
  <si>
    <t>45.10.01.03</t>
  </si>
  <si>
    <t>Fondul Social European( cod 45.10.02.01+45.10.02.02+45.10.02.03)</t>
  </si>
  <si>
    <t>45.10.02</t>
  </si>
  <si>
    <t>45.10.02.01</t>
  </si>
  <si>
    <t>45.10.02.02</t>
  </si>
  <si>
    <t>45.10.02.03</t>
  </si>
  <si>
    <t>Fondul de Coeziune( cod 45.10.03.01+45.10.03.02+45.10.03.03)</t>
  </si>
  <si>
    <t>45.10.03</t>
  </si>
  <si>
    <t>45.10.03.01</t>
  </si>
  <si>
    <t>45.10.03.02</t>
  </si>
  <si>
    <t>45.10.03.03</t>
  </si>
  <si>
    <t>Fondul Agricol de Dezvoltare Rurala( cod 45.10.04.01+45.10.04.02+45.10.04.03)</t>
  </si>
  <si>
    <t>45.10.04</t>
  </si>
  <si>
    <t>45.10.04.01</t>
  </si>
  <si>
    <t>45.10.04.02</t>
  </si>
  <si>
    <t>45.10.04.03</t>
  </si>
  <si>
    <t>Fondul European de Pescuit( cod 45.10.05.01+45.10.05.02+45.10.05.03)</t>
  </si>
  <si>
    <t>45.10.05</t>
  </si>
  <si>
    <t>45.10.05.01</t>
  </si>
  <si>
    <t>45.10.05.02</t>
  </si>
  <si>
    <t>45.10.05.03</t>
  </si>
  <si>
    <t>Instrumentul de Asistenta pentru Preaderare( cod 45.10.07.01+45.10.07.02+45.10.07.03)</t>
  </si>
  <si>
    <t>45.10.07</t>
  </si>
  <si>
    <t>45.10.07.01</t>
  </si>
  <si>
    <t>45.10.07.02</t>
  </si>
  <si>
    <t>45.10.07.03</t>
  </si>
  <si>
    <t>Instrumentul European de Vecinatate si Parteneriat( cod 45.10.08.01+45.10.08.02+45.10.08.03)</t>
  </si>
  <si>
    <t>45.10.08</t>
  </si>
  <si>
    <t>45.10.08.01</t>
  </si>
  <si>
    <t>45.10.08.02</t>
  </si>
  <si>
    <t>45.10.08.03</t>
  </si>
  <si>
    <t>Programe comunitare finantate in perioada 2007-2013   (cod 45.02.15.01+45.02.15.02+45.02.15.03)</t>
  </si>
  <si>
    <t>45.10.15</t>
  </si>
  <si>
    <t>45.10.15.01</t>
  </si>
  <si>
    <t>45.10.15.02</t>
  </si>
  <si>
    <t>45.10.15.03</t>
  </si>
  <si>
    <t>Alte facilitati si instrumente postaderare (cod 45.02.16.01+45.02.16.02+45.02.16.03)</t>
  </si>
  <si>
    <t>45.10.16</t>
  </si>
  <si>
    <t>45.10.16.01</t>
  </si>
  <si>
    <t>45.10.16.02</t>
  </si>
  <si>
    <t>45.10.16.03</t>
  </si>
  <si>
    <t>Mecanismul financiar SEE (cod 45.02.17.01+45.02.17.02+45.02.17.03)</t>
  </si>
  <si>
    <t>45.10.17</t>
  </si>
  <si>
    <t>45.10.17.01</t>
  </si>
  <si>
    <t>45.10.17.02</t>
  </si>
  <si>
    <t>Sume primite în avans</t>
  </si>
  <si>
    <t>45.10.17.03</t>
  </si>
  <si>
    <t>Programul Norvegian pentru Creştere Economică şi Dezvoltare Durabilă (cod 45.02.18.01+45.02.18.02+45.02.18.03)</t>
  </si>
  <si>
    <t>45.10.18</t>
  </si>
  <si>
    <t>45.10.18.01</t>
  </si>
  <si>
    <t>45.10.18.02</t>
  </si>
  <si>
    <t>45.10.18.03</t>
  </si>
  <si>
    <t>VENITURILE SECŢIUNII DE FUNCŢIONARE (cod 00.02+00.17)</t>
  </si>
  <si>
    <t xml:space="preserve">00.01 </t>
  </si>
  <si>
    <t>Transferuri voluntare, altele decât subvenţiile (cod 37.10.01+37.10.03+37.10.50)</t>
  </si>
  <si>
    <t>SUBVENTII DE LA ALTE NIVELE ALE ADMINISTRATIEI PUBLICE (cod 43.10)</t>
  </si>
  <si>
    <t>Subventii de la bugetul de stat (cod 42.10.11+42.10.43)</t>
  </si>
  <si>
    <t>SUBVENTII DE LA ALTE ADMINISTRATII (cod 43.10.09+43.10.10+43.10.15)</t>
  </si>
  <si>
    <t>VENITURILE SECŢIUNII DE DEZVOLTARE (cod 00.12+ 00.15+ 00.17+45.10) - TOTAL</t>
  </si>
  <si>
    <t>C.   VENITURI NEFISCALE ( cod 00.14)</t>
  </si>
  <si>
    <t>C2.  VANZARI DE BUNURI SI SERVICII (cod 37.10)</t>
  </si>
  <si>
    <t>Transferuri voluntare, altele decât subvenţiile (cod 37.10.04)</t>
  </si>
  <si>
    <t>Subventii de la bugetul de stat (cod 42.10.39)</t>
  </si>
  <si>
    <t>SUBVENTII DE LA ALTE ADMINISTRATII (cod 43.10.14+43.10.16+43.10.17)</t>
  </si>
  <si>
    <t xml:space="preserve">Sume primite în avans </t>
  </si>
  <si>
    <t xml:space="preserve">NOTA; Mentionam ca la Titlu I - Cheltuieli de personal suma totala aprobata si transmisa de dvs. In valoare de 67.500 mii lei  </t>
  </si>
  <si>
    <t xml:space="preserve">este insuficienta pentru acoperirea drepturilor de personal in anul 2015,necesarul fiind de 69.675 mii lei. Suma cu care trebuie suplimentat bugetul la </t>
  </si>
  <si>
    <t>Titlu I - Cheltuieli de personal este de 2.175 mii lei (buget de stat =50 mii lei si asigurari=2.125 mii lei)</t>
  </si>
  <si>
    <t>Anexam nota justificativa cu precizarile referitoare la aceasta suplimentare.</t>
  </si>
  <si>
    <t>MANAGER ,</t>
  </si>
  <si>
    <t>DIRECTOR FINANCIAR-CONTABIL</t>
  </si>
  <si>
    <t xml:space="preserve">                                            DR.SORIN VASILESCU</t>
  </si>
  <si>
    <t xml:space="preserve">            EC.RODICA BESLIU</t>
  </si>
  <si>
    <t>RD:S.F</t>
  </si>
  <si>
    <r>
      <t xml:space="preserve">       </t>
    </r>
    <r>
      <rPr>
        <b/>
        <u val="single"/>
        <sz val="10"/>
        <rFont val="Arial"/>
        <family val="2"/>
      </rPr>
      <t>VIZAT</t>
    </r>
  </si>
  <si>
    <r>
      <t>SE APROBA</t>
    </r>
    <r>
      <rPr>
        <b/>
        <sz val="10"/>
        <rFont val="Arial"/>
        <family val="2"/>
      </rPr>
      <t>,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</si>
</sst>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2"/>
      <name val="Arial"/>
      <family val="2"/>
    </font>
    <font>
      <sz val="10"/>
      <name val="Tahoma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21" applyFont="1" applyFill="1" applyBorder="1" applyAlignment="1">
      <alignment horizontal="center" vertical="center"/>
      <protection/>
    </xf>
    <xf numFmtId="2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20" applyFont="1" applyFill="1" applyBorder="1">
      <alignment/>
      <protection/>
    </xf>
    <xf numFmtId="4" fontId="0" fillId="0" borderId="0" xfId="20" applyNumberFormat="1" applyFont="1" applyFill="1" applyBorder="1">
      <alignment/>
      <protection/>
    </xf>
    <xf numFmtId="0" fontId="0" fillId="0" borderId="0" xfId="20" applyFont="1" applyFill="1">
      <alignment/>
      <protection/>
    </xf>
    <xf numFmtId="0" fontId="4" fillId="0" borderId="0" xfId="21" applyFont="1" applyFill="1">
      <alignment/>
      <protection/>
    </xf>
    <xf numFmtId="0" fontId="0" fillId="0" borderId="0" xfId="21" applyFont="1" applyFill="1" applyAlignment="1">
      <alignment horizontal="left" vertical="center"/>
      <protection/>
    </xf>
    <xf numFmtId="0" fontId="0" fillId="0" borderId="0" xfId="0" applyFont="1" applyAlignment="1">
      <alignment/>
    </xf>
    <xf numFmtId="0" fontId="4" fillId="0" borderId="0" xfId="21" applyFont="1" applyFill="1" applyBorder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0" xfId="21" applyNumberFormat="1" applyFont="1" applyFill="1" applyBorder="1" applyAlignment="1">
      <alignment/>
      <protection/>
    </xf>
    <xf numFmtId="0" fontId="6" fillId="0" borderId="0" xfId="21" applyFont="1" applyFill="1" applyBorder="1" applyAlignment="1">
      <alignment/>
      <protection/>
    </xf>
    <xf numFmtId="0" fontId="4" fillId="0" borderId="0" xfId="0" applyFont="1" applyAlignment="1">
      <alignment horizontal="center"/>
    </xf>
    <xf numFmtId="0" fontId="4" fillId="0" borderId="0" xfId="21" applyFont="1" applyFill="1" applyBorder="1" applyAlignment="1">
      <alignment horizontal="center" vertical="center" wrapText="1"/>
      <protection/>
    </xf>
    <xf numFmtId="0" fontId="4" fillId="0" borderId="0" xfId="21" applyFont="1" applyFill="1" applyBorder="1" applyAlignment="1">
      <alignment horizontal="center" vertical="center" wrapText="1" shrinkToFit="1"/>
      <protection/>
    </xf>
    <xf numFmtId="0" fontId="4" fillId="0" borderId="0" xfId="21" applyFont="1" applyFill="1" applyAlignment="1">
      <alignment horizontal="center" vertical="center"/>
      <protection/>
    </xf>
    <xf numFmtId="2" fontId="0" fillId="0" borderId="0" xfId="0" applyNumberFormat="1" applyFont="1" applyAlignment="1">
      <alignment/>
    </xf>
    <xf numFmtId="0" fontId="4" fillId="0" borderId="0" xfId="21" applyFont="1" applyFill="1" applyAlignment="1">
      <alignment horizontal="left" vertical="top"/>
      <protection/>
    </xf>
    <xf numFmtId="0" fontId="0" fillId="0" borderId="0" xfId="21" applyFont="1" applyFill="1">
      <alignment/>
      <protection/>
    </xf>
    <xf numFmtId="0" fontId="0" fillId="0" borderId="0" xfId="21" applyFont="1" applyFill="1" applyAlignment="1" quotePrefix="1">
      <alignment horizontal="center"/>
      <protection/>
    </xf>
    <xf numFmtId="0" fontId="4" fillId="0" borderId="0" xfId="21" applyFont="1" applyFill="1" applyBorder="1" applyAlignment="1" quotePrefix="1">
      <alignment horizontal="center"/>
      <protection/>
    </xf>
    <xf numFmtId="0" fontId="4" fillId="0" borderId="1" xfId="21" applyFont="1" applyFill="1" applyBorder="1" applyAlignment="1">
      <alignment horizontal="center"/>
      <protection/>
    </xf>
    <xf numFmtId="0" fontId="4" fillId="0" borderId="2" xfId="21" applyFont="1" applyFill="1" applyBorder="1" applyAlignment="1">
      <alignment horizontal="center" vertical="center" wrapText="1"/>
      <protection/>
    </xf>
    <xf numFmtId="0" fontId="4" fillId="0" borderId="3" xfId="21" applyFont="1" applyFill="1" applyBorder="1" applyAlignment="1">
      <alignment horizontal="center" vertical="center" wrapText="1"/>
      <protection/>
    </xf>
    <xf numFmtId="4" fontId="4" fillId="0" borderId="2" xfId="21" applyNumberFormat="1" applyFont="1" applyFill="1" applyBorder="1" applyAlignment="1">
      <alignment horizontal="center" vertical="center" wrapText="1"/>
      <protection/>
    </xf>
    <xf numFmtId="4" fontId="4" fillId="0" borderId="4" xfId="19" applyNumberFormat="1" applyFont="1" applyFill="1" applyBorder="1" applyAlignment="1">
      <alignment horizontal="center" vertical="center" wrapText="1"/>
      <protection/>
    </xf>
    <xf numFmtId="4" fontId="4" fillId="0" borderId="2" xfId="19" applyNumberFormat="1" applyFont="1" applyFill="1" applyBorder="1" applyAlignment="1">
      <alignment horizontal="center" vertical="center" wrapText="1"/>
      <protection/>
    </xf>
    <xf numFmtId="4" fontId="4" fillId="0" borderId="5" xfId="19" applyNumberFormat="1" applyFont="1" applyFill="1" applyBorder="1" applyAlignment="1">
      <alignment horizontal="center" vertical="center" wrapText="1"/>
      <protection/>
    </xf>
    <xf numFmtId="3" fontId="4" fillId="0" borderId="2" xfId="19" applyNumberFormat="1" applyFont="1" applyFill="1" applyBorder="1" applyAlignment="1">
      <alignment horizontal="center" vertical="center" wrapText="1"/>
      <protection/>
    </xf>
    <xf numFmtId="4" fontId="4" fillId="0" borderId="6" xfId="19" applyNumberFormat="1" applyFont="1" applyFill="1" applyBorder="1" applyAlignment="1">
      <alignment horizontal="center" vertical="center" wrapText="1"/>
      <protection/>
    </xf>
    <xf numFmtId="0" fontId="4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wrapText="1"/>
    </xf>
    <xf numFmtId="49" fontId="4" fillId="2" borderId="2" xfId="19" applyNumberFormat="1" applyFont="1" applyFill="1" applyBorder="1" applyAlignment="1">
      <alignment horizontal="left"/>
      <protection/>
    </xf>
    <xf numFmtId="4" fontId="4" fillId="2" borderId="2" xfId="0" applyNumberFormat="1" applyFont="1" applyFill="1" applyBorder="1" applyAlignment="1">
      <alignment/>
    </xf>
    <xf numFmtId="4" fontId="4" fillId="2" borderId="4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49" fontId="0" fillId="0" borderId="2" xfId="19" applyNumberFormat="1" applyFont="1" applyBorder="1" applyAlignment="1">
      <alignment horizontal="left"/>
      <protection/>
    </xf>
    <xf numFmtId="4" fontId="0" fillId="0" borderId="2" xfId="0" applyNumberFormat="1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9" fontId="4" fillId="0" borderId="2" xfId="19" applyNumberFormat="1" applyFont="1" applyBorder="1" applyAlignment="1">
      <alignment horizontal="left"/>
      <protection/>
    </xf>
    <xf numFmtId="0" fontId="4" fillId="0" borderId="2" xfId="0" applyFont="1" applyFill="1" applyBorder="1" applyAlignment="1">
      <alignment/>
    </xf>
    <xf numFmtId="0" fontId="4" fillId="0" borderId="2" xfId="21" applyFont="1" applyFill="1" applyBorder="1">
      <alignment/>
      <protection/>
    </xf>
    <xf numFmtId="0" fontId="4" fillId="0" borderId="3" xfId="21" applyFont="1" applyFill="1" applyBorder="1">
      <alignment/>
      <protection/>
    </xf>
    <xf numFmtId="0" fontId="0" fillId="0" borderId="2" xfId="0" applyFont="1" applyFill="1" applyBorder="1" applyAlignment="1">
      <alignment/>
    </xf>
    <xf numFmtId="0" fontId="0" fillId="0" borderId="3" xfId="21" applyFont="1" applyFill="1" applyBorder="1">
      <alignment/>
      <protection/>
    </xf>
    <xf numFmtId="0" fontId="4" fillId="0" borderId="2" xfId="0" applyFont="1" applyFill="1" applyBorder="1" applyAlignment="1">
      <alignment/>
    </xf>
    <xf numFmtId="49" fontId="0" fillId="0" borderId="2" xfId="0" applyNumberFormat="1" applyFont="1" applyFill="1" applyBorder="1" applyAlignment="1" quotePrefix="1">
      <alignment horizontal="left" vertical="top"/>
    </xf>
    <xf numFmtId="0" fontId="0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 wrapText="1"/>
    </xf>
    <xf numFmtId="0" fontId="0" fillId="0" borderId="2" xfId="21" applyFont="1" applyFill="1" applyBorder="1">
      <alignment/>
      <protection/>
    </xf>
    <xf numFmtId="3" fontId="4" fillId="0" borderId="2" xfId="0" applyNumberFormat="1" applyFont="1" applyFill="1" applyBorder="1" applyAlignment="1">
      <alignment/>
    </xf>
    <xf numFmtId="14" fontId="0" fillId="0" borderId="2" xfId="21" applyNumberFormat="1" applyFont="1" applyFill="1" applyBorder="1" quotePrefix="1">
      <alignment/>
      <protection/>
    </xf>
    <xf numFmtId="16" fontId="0" fillId="0" borderId="2" xfId="21" applyNumberFormat="1" applyFont="1" applyFill="1" applyBorder="1" applyAlignment="1" quotePrefix="1">
      <alignment horizontal="left"/>
      <protection/>
    </xf>
    <xf numFmtId="2" fontId="4" fillId="0" borderId="2" xfId="21" applyNumberFormat="1" applyFont="1" applyFill="1" applyBorder="1" applyAlignment="1" quotePrefix="1">
      <alignment horizontal="left"/>
      <protection/>
    </xf>
    <xf numFmtId="4" fontId="4" fillId="0" borderId="2" xfId="0" applyNumberFormat="1" applyFont="1" applyBorder="1" applyAlignment="1">
      <alignment/>
    </xf>
    <xf numFmtId="4" fontId="4" fillId="0" borderId="4" xfId="0" applyNumberFormat="1" applyFont="1" applyBorder="1" applyAlignment="1">
      <alignment horizontal="right"/>
    </xf>
    <xf numFmtId="16" fontId="0" fillId="0" borderId="2" xfId="21" applyNumberFormat="1" applyFont="1" applyFill="1" applyBorder="1" applyAlignment="1">
      <alignment horizontal="left"/>
      <protection/>
    </xf>
    <xf numFmtId="0" fontId="4" fillId="0" borderId="2" xfId="21" applyFont="1" applyFill="1" applyBorder="1" applyAlignment="1">
      <alignment/>
      <protection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0" fillId="0" borderId="2" xfId="21" applyFont="1" applyFill="1" applyBorder="1" applyAlignment="1">
      <alignment horizontal="left"/>
      <protection/>
    </xf>
    <xf numFmtId="3" fontId="7" fillId="0" borderId="2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0" fontId="0" fillId="0" borderId="3" xfId="21" applyFont="1" applyFill="1" applyBorder="1" applyAlignment="1">
      <alignment wrapText="1"/>
      <protection/>
    </xf>
    <xf numFmtId="49" fontId="0" fillId="0" borderId="2" xfId="19" applyNumberFormat="1" applyFont="1" applyFill="1" applyBorder="1" applyAlignment="1">
      <alignment horizontal="left"/>
      <protection/>
    </xf>
    <xf numFmtId="4" fontId="0" fillId="0" borderId="2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/>
    </xf>
    <xf numFmtId="4" fontId="0" fillId="3" borderId="2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/>
    </xf>
    <xf numFmtId="0" fontId="4" fillId="0" borderId="3" xfId="0" applyFont="1" applyFill="1" applyBorder="1" applyAlignment="1">
      <alignment wrapText="1"/>
    </xf>
    <xf numFmtId="49" fontId="4" fillId="0" borderId="2" xfId="19" applyNumberFormat="1" applyFont="1" applyFill="1" applyBorder="1" applyAlignment="1">
      <alignment horizontal="left"/>
      <protection/>
    </xf>
    <xf numFmtId="4" fontId="0" fillId="0" borderId="4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0" fontId="4" fillId="0" borderId="2" xfId="21" applyFont="1" applyFill="1" applyBorder="1" applyAlignment="1">
      <alignment horizontal="left"/>
      <protection/>
    </xf>
    <xf numFmtId="4" fontId="4" fillId="0" borderId="4" xfId="21" applyNumberFormat="1" applyFont="1" applyFill="1" applyBorder="1" applyAlignment="1">
      <alignment horizontal="right"/>
      <protection/>
    </xf>
    <xf numFmtId="4" fontId="4" fillId="0" borderId="2" xfId="21" applyNumberFormat="1" applyFont="1" applyFill="1" applyBorder="1" applyAlignment="1">
      <alignment horizontal="right"/>
      <protection/>
    </xf>
    <xf numFmtId="49" fontId="4" fillId="0" borderId="2" xfId="0" applyNumberFormat="1" applyFont="1" applyFill="1" applyBorder="1" applyAlignment="1">
      <alignment horizontal="left"/>
    </xf>
    <xf numFmtId="0" fontId="9" fillId="0" borderId="3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4" fillId="2" borderId="2" xfId="21" applyFont="1" applyFill="1" applyBorder="1">
      <alignment/>
      <protection/>
    </xf>
    <xf numFmtId="0" fontId="0" fillId="2" borderId="2" xfId="21" applyFont="1" applyFill="1" applyBorder="1">
      <alignment/>
      <protection/>
    </xf>
    <xf numFmtId="0" fontId="0" fillId="2" borderId="3" xfId="21" applyFont="1" applyFill="1" applyBorder="1">
      <alignment/>
      <protection/>
    </xf>
    <xf numFmtId="0" fontId="4" fillId="2" borderId="2" xfId="21" applyFont="1" applyFill="1" applyBorder="1" applyAlignment="1">
      <alignment horizontal="left"/>
      <protection/>
    </xf>
    <xf numFmtId="4" fontId="4" fillId="0" borderId="2" xfId="0" applyNumberFormat="1" applyFont="1" applyBorder="1" applyAlignment="1">
      <alignment horizontal="right"/>
    </xf>
    <xf numFmtId="49" fontId="4" fillId="2" borderId="2" xfId="0" applyNumberFormat="1" applyFont="1" applyFill="1" applyBorder="1" applyAlignment="1">
      <alignment horizontal="left" wrapText="1"/>
    </xf>
    <xf numFmtId="49" fontId="4" fillId="2" borderId="3" xfId="0" applyNumberFormat="1" applyFont="1" applyFill="1" applyBorder="1" applyAlignment="1">
      <alignment horizontal="left" wrapText="1"/>
    </xf>
    <xf numFmtId="4" fontId="4" fillId="2" borderId="2" xfId="0" applyNumberFormat="1" applyFont="1" applyFill="1" applyBorder="1" applyAlignment="1">
      <alignment horizontal="right"/>
    </xf>
    <xf numFmtId="4" fontId="0" fillId="4" borderId="2" xfId="0" applyNumberFormat="1" applyFont="1" applyFill="1" applyBorder="1" applyAlignment="1">
      <alignment horizontal="right"/>
    </xf>
    <xf numFmtId="49" fontId="4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/>
    </xf>
    <xf numFmtId="0" fontId="0" fillId="0" borderId="5" xfId="21" applyFont="1" applyFill="1" applyBorder="1" applyAlignment="1">
      <alignment horizontal="left"/>
      <protection/>
    </xf>
    <xf numFmtId="4" fontId="0" fillId="0" borderId="5" xfId="0" applyNumberFormat="1" applyFont="1" applyFill="1" applyBorder="1" applyAlignment="1">
      <alignment/>
    </xf>
    <xf numFmtId="4" fontId="4" fillId="0" borderId="5" xfId="21" applyNumberFormat="1" applyFont="1" applyFill="1" applyBorder="1" applyAlignment="1">
      <alignment horizontal="right"/>
      <protection/>
    </xf>
    <xf numFmtId="49" fontId="4" fillId="0" borderId="7" xfId="0" applyNumberFormat="1" applyFont="1" applyFill="1" applyBorder="1" applyAlignment="1">
      <alignment horizontal="left"/>
    </xf>
    <xf numFmtId="0" fontId="0" fillId="0" borderId="8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/>
    </xf>
    <xf numFmtId="0" fontId="0" fillId="0" borderId="8" xfId="21" applyFont="1" applyFill="1" applyBorder="1" applyAlignment="1">
      <alignment horizontal="left"/>
      <protection/>
    </xf>
    <xf numFmtId="4" fontId="0" fillId="0" borderId="8" xfId="0" applyNumberFormat="1" applyFont="1" applyFill="1" applyBorder="1" applyAlignment="1">
      <alignment/>
    </xf>
    <xf numFmtId="4" fontId="4" fillId="0" borderId="8" xfId="21" applyNumberFormat="1" applyFont="1" applyFill="1" applyBorder="1" applyAlignment="1">
      <alignment horizontal="right"/>
      <protection/>
    </xf>
    <xf numFmtId="4" fontId="4" fillId="0" borderId="9" xfId="21" applyNumberFormat="1" applyFont="1" applyFill="1" applyBorder="1" applyAlignment="1">
      <alignment horizontal="right"/>
      <protection/>
    </xf>
    <xf numFmtId="49" fontId="4" fillId="0" borderId="10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/>
    </xf>
    <xf numFmtId="0" fontId="0" fillId="0" borderId="11" xfId="21" applyFont="1" applyFill="1" applyBorder="1" applyAlignment="1">
      <alignment horizontal="left"/>
      <protection/>
    </xf>
    <xf numFmtId="4" fontId="0" fillId="0" borderId="11" xfId="0" applyNumberFormat="1" applyFont="1" applyFill="1" applyBorder="1" applyAlignment="1">
      <alignment/>
    </xf>
    <xf numFmtId="4" fontId="4" fillId="0" borderId="11" xfId="21" applyNumberFormat="1" applyFont="1" applyFill="1" applyBorder="1" applyAlignment="1">
      <alignment horizontal="right"/>
      <protection/>
    </xf>
    <xf numFmtId="4" fontId="4" fillId="0" borderId="12" xfId="21" applyNumberFormat="1" applyFont="1" applyFill="1" applyBorder="1" applyAlignment="1">
      <alignment horizontal="right"/>
      <protection/>
    </xf>
    <xf numFmtId="49" fontId="4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/>
    </xf>
    <xf numFmtId="0" fontId="0" fillId="0" borderId="0" xfId="21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4" fillId="0" borderId="0" xfId="21" applyFont="1" applyFill="1" applyBorder="1" applyAlignment="1">
      <alignment horizontal="right"/>
      <protection/>
    </xf>
    <xf numFmtId="1" fontId="0" fillId="0" borderId="0" xfId="20" applyNumberFormat="1" applyFont="1" applyFill="1" applyBorder="1">
      <alignment/>
      <protection/>
    </xf>
    <xf numFmtId="0" fontId="0" fillId="0" borderId="0" xfId="20" applyFont="1" applyFill="1" applyBorder="1" applyAlignment="1">
      <alignment horizontal="right"/>
      <protection/>
    </xf>
    <xf numFmtId="4" fontId="4" fillId="0" borderId="0" xfId="20" applyNumberFormat="1" applyFont="1" applyFill="1" applyBorder="1">
      <alignment/>
      <protection/>
    </xf>
    <xf numFmtId="0" fontId="4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mach03" xfId="19"/>
    <cellStyle name="Normal_mach31" xfId="20"/>
    <cellStyle name="Normal_Machete buget 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196</xdr:row>
      <xdr:rowOff>0</xdr:rowOff>
    </xdr:from>
    <xdr:to>
      <xdr:col>2</xdr:col>
      <xdr:colOff>19050</xdr:colOff>
      <xdr:row>196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390650" y="412051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208</xdr:row>
      <xdr:rowOff>0</xdr:rowOff>
    </xdr:from>
    <xdr:to>
      <xdr:col>2</xdr:col>
      <xdr:colOff>19050</xdr:colOff>
      <xdr:row>208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390650" y="431101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208</xdr:row>
      <xdr:rowOff>0</xdr:rowOff>
    </xdr:from>
    <xdr:to>
      <xdr:col>2</xdr:col>
      <xdr:colOff>19050</xdr:colOff>
      <xdr:row>208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390650" y="431101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195</xdr:row>
      <xdr:rowOff>0</xdr:rowOff>
    </xdr:from>
    <xdr:to>
      <xdr:col>2</xdr:col>
      <xdr:colOff>19050</xdr:colOff>
      <xdr:row>195</xdr:row>
      <xdr:rowOff>0</xdr:rowOff>
    </xdr:to>
    <xdr:sp>
      <xdr:nvSpPr>
        <xdr:cNvPr id="4" name="AutoShape 2"/>
        <xdr:cNvSpPr>
          <a:spLocks/>
        </xdr:cNvSpPr>
      </xdr:nvSpPr>
      <xdr:spPr>
        <a:xfrm>
          <a:off x="1390650" y="410051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207</xdr:row>
      <xdr:rowOff>0</xdr:rowOff>
    </xdr:from>
    <xdr:to>
      <xdr:col>2</xdr:col>
      <xdr:colOff>19050</xdr:colOff>
      <xdr:row>207</xdr:row>
      <xdr:rowOff>0</xdr:rowOff>
    </xdr:to>
    <xdr:sp>
      <xdr:nvSpPr>
        <xdr:cNvPr id="5" name="AutoShape 4"/>
        <xdr:cNvSpPr>
          <a:spLocks/>
        </xdr:cNvSpPr>
      </xdr:nvSpPr>
      <xdr:spPr>
        <a:xfrm>
          <a:off x="1390650" y="42957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207</xdr:row>
      <xdr:rowOff>0</xdr:rowOff>
    </xdr:from>
    <xdr:to>
      <xdr:col>2</xdr:col>
      <xdr:colOff>19050</xdr:colOff>
      <xdr:row>207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390650" y="42957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217</xdr:row>
      <xdr:rowOff>0</xdr:rowOff>
    </xdr:from>
    <xdr:to>
      <xdr:col>4</xdr:col>
      <xdr:colOff>19050</xdr:colOff>
      <xdr:row>217</xdr:row>
      <xdr:rowOff>0</xdr:rowOff>
    </xdr:to>
    <xdr:sp>
      <xdr:nvSpPr>
        <xdr:cNvPr id="7" name="AutoShape 2"/>
        <xdr:cNvSpPr>
          <a:spLocks/>
        </xdr:cNvSpPr>
      </xdr:nvSpPr>
      <xdr:spPr>
        <a:xfrm>
          <a:off x="4324350" y="44481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119</xdr:row>
      <xdr:rowOff>0</xdr:rowOff>
    </xdr:from>
    <xdr:to>
      <xdr:col>3</xdr:col>
      <xdr:colOff>0</xdr:colOff>
      <xdr:row>119</xdr:row>
      <xdr:rowOff>0</xdr:rowOff>
    </xdr:to>
    <xdr:sp>
      <xdr:nvSpPr>
        <xdr:cNvPr id="8" name="AutoShape 3"/>
        <xdr:cNvSpPr>
          <a:spLocks/>
        </xdr:cNvSpPr>
      </xdr:nvSpPr>
      <xdr:spPr>
        <a:xfrm>
          <a:off x="3781425" y="23993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119</xdr:row>
      <xdr:rowOff>0</xdr:rowOff>
    </xdr:from>
    <xdr:to>
      <xdr:col>3</xdr:col>
      <xdr:colOff>0</xdr:colOff>
      <xdr:row>119</xdr:row>
      <xdr:rowOff>0</xdr:rowOff>
    </xdr:to>
    <xdr:sp>
      <xdr:nvSpPr>
        <xdr:cNvPr id="9" name="AutoShape 5"/>
        <xdr:cNvSpPr>
          <a:spLocks/>
        </xdr:cNvSpPr>
      </xdr:nvSpPr>
      <xdr:spPr>
        <a:xfrm>
          <a:off x="3781425" y="23993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119</xdr:row>
      <xdr:rowOff>0</xdr:rowOff>
    </xdr:from>
    <xdr:to>
      <xdr:col>3</xdr:col>
      <xdr:colOff>19050</xdr:colOff>
      <xdr:row>119</xdr:row>
      <xdr:rowOff>0</xdr:rowOff>
    </xdr:to>
    <xdr:sp>
      <xdr:nvSpPr>
        <xdr:cNvPr id="10" name="AutoShape 3"/>
        <xdr:cNvSpPr>
          <a:spLocks/>
        </xdr:cNvSpPr>
      </xdr:nvSpPr>
      <xdr:spPr>
        <a:xfrm>
          <a:off x="3781425" y="239934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119</xdr:row>
      <xdr:rowOff>0</xdr:rowOff>
    </xdr:from>
    <xdr:to>
      <xdr:col>3</xdr:col>
      <xdr:colOff>19050</xdr:colOff>
      <xdr:row>119</xdr:row>
      <xdr:rowOff>0</xdr:rowOff>
    </xdr:to>
    <xdr:sp>
      <xdr:nvSpPr>
        <xdr:cNvPr id="11" name="AutoShape 5"/>
        <xdr:cNvSpPr>
          <a:spLocks/>
        </xdr:cNvSpPr>
      </xdr:nvSpPr>
      <xdr:spPr>
        <a:xfrm>
          <a:off x="3781425" y="239934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217</xdr:row>
      <xdr:rowOff>0</xdr:rowOff>
    </xdr:from>
    <xdr:to>
      <xdr:col>4</xdr:col>
      <xdr:colOff>19050</xdr:colOff>
      <xdr:row>217</xdr:row>
      <xdr:rowOff>0</xdr:rowOff>
    </xdr:to>
    <xdr:sp>
      <xdr:nvSpPr>
        <xdr:cNvPr id="12" name="AutoShape 2"/>
        <xdr:cNvSpPr>
          <a:spLocks/>
        </xdr:cNvSpPr>
      </xdr:nvSpPr>
      <xdr:spPr>
        <a:xfrm>
          <a:off x="4324350" y="44481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119</xdr:row>
      <xdr:rowOff>0</xdr:rowOff>
    </xdr:from>
    <xdr:to>
      <xdr:col>3</xdr:col>
      <xdr:colOff>0</xdr:colOff>
      <xdr:row>119</xdr:row>
      <xdr:rowOff>0</xdr:rowOff>
    </xdr:to>
    <xdr:sp>
      <xdr:nvSpPr>
        <xdr:cNvPr id="13" name="AutoShape 3"/>
        <xdr:cNvSpPr>
          <a:spLocks/>
        </xdr:cNvSpPr>
      </xdr:nvSpPr>
      <xdr:spPr>
        <a:xfrm>
          <a:off x="3781425" y="23993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119</xdr:row>
      <xdr:rowOff>0</xdr:rowOff>
    </xdr:from>
    <xdr:to>
      <xdr:col>3</xdr:col>
      <xdr:colOff>0</xdr:colOff>
      <xdr:row>119</xdr:row>
      <xdr:rowOff>0</xdr:rowOff>
    </xdr:to>
    <xdr:sp>
      <xdr:nvSpPr>
        <xdr:cNvPr id="14" name="AutoShape 5"/>
        <xdr:cNvSpPr>
          <a:spLocks/>
        </xdr:cNvSpPr>
      </xdr:nvSpPr>
      <xdr:spPr>
        <a:xfrm>
          <a:off x="3781425" y="23993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119</xdr:row>
      <xdr:rowOff>0</xdr:rowOff>
    </xdr:from>
    <xdr:to>
      <xdr:col>3</xdr:col>
      <xdr:colOff>19050</xdr:colOff>
      <xdr:row>119</xdr:row>
      <xdr:rowOff>0</xdr:rowOff>
    </xdr:to>
    <xdr:sp>
      <xdr:nvSpPr>
        <xdr:cNvPr id="15" name="AutoShape 3"/>
        <xdr:cNvSpPr>
          <a:spLocks/>
        </xdr:cNvSpPr>
      </xdr:nvSpPr>
      <xdr:spPr>
        <a:xfrm>
          <a:off x="3781425" y="239934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119</xdr:row>
      <xdr:rowOff>0</xdr:rowOff>
    </xdr:from>
    <xdr:to>
      <xdr:col>3</xdr:col>
      <xdr:colOff>19050</xdr:colOff>
      <xdr:row>119</xdr:row>
      <xdr:rowOff>0</xdr:rowOff>
    </xdr:to>
    <xdr:sp>
      <xdr:nvSpPr>
        <xdr:cNvPr id="16" name="AutoShape 5"/>
        <xdr:cNvSpPr>
          <a:spLocks/>
        </xdr:cNvSpPr>
      </xdr:nvSpPr>
      <xdr:spPr>
        <a:xfrm>
          <a:off x="3781425" y="239934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3"/>
  <sheetViews>
    <sheetView tabSelected="1" workbookViewId="0" topLeftCell="B1">
      <selection activeCell="A6" sqref="A6:L6"/>
    </sheetView>
  </sheetViews>
  <sheetFormatPr defaultColWidth="9.140625" defaultRowHeight="12.75"/>
  <cols>
    <col min="1" max="1" width="11.7109375" style="1" customWidth="1"/>
    <col min="2" max="2" width="9.140625" style="1" customWidth="1"/>
    <col min="3" max="3" width="35.8515625" style="1" customWidth="1"/>
    <col min="4" max="4" width="8.140625" style="1" customWidth="1"/>
    <col min="5" max="5" width="10.140625" style="1" customWidth="1"/>
    <col min="6" max="7" width="10.00390625" style="1" customWidth="1"/>
    <col min="8" max="8" width="9.57421875" style="1" customWidth="1"/>
    <col min="9" max="9" width="9.421875" style="1" customWidth="1"/>
    <col min="10" max="10" width="10.00390625" style="1" customWidth="1"/>
    <col min="11" max="11" width="10.140625" style="1" customWidth="1"/>
    <col min="12" max="12" width="10.57421875" style="1" customWidth="1"/>
    <col min="13" max="14" width="9.140625" style="1" customWidth="1"/>
    <col min="15" max="15" width="11.140625" style="1" bestFit="1" customWidth="1"/>
    <col min="16" max="16384" width="9.140625" style="1" customWidth="1"/>
  </cols>
  <sheetData>
    <row r="1" spans="1:12" ht="15">
      <c r="A1" s="11" t="s">
        <v>0</v>
      </c>
      <c r="B1" s="11"/>
      <c r="C1" s="11"/>
      <c r="D1" s="12"/>
      <c r="E1" s="13"/>
      <c r="F1" s="13"/>
      <c r="G1" s="13"/>
      <c r="H1" s="13"/>
      <c r="I1" s="13"/>
      <c r="J1" s="13"/>
      <c r="K1" s="13"/>
      <c r="L1" s="13"/>
    </row>
    <row r="2" spans="1:12" ht="15">
      <c r="A2" s="11"/>
      <c r="B2" s="14"/>
      <c r="C2" s="14" t="s">
        <v>227</v>
      </c>
      <c r="D2" s="12"/>
      <c r="E2" s="15"/>
      <c r="F2" s="16"/>
      <c r="G2" s="15"/>
      <c r="H2" s="13"/>
      <c r="I2" s="15"/>
      <c r="J2" s="16" t="s">
        <v>228</v>
      </c>
      <c r="K2" s="15"/>
      <c r="L2" s="13"/>
    </row>
    <row r="3" spans="1:12" ht="15">
      <c r="A3" s="11"/>
      <c r="B3" s="17" t="s">
        <v>1</v>
      </c>
      <c r="C3" s="18"/>
      <c r="D3" s="12"/>
      <c r="E3" s="15"/>
      <c r="F3" s="15"/>
      <c r="G3" s="15"/>
      <c r="H3" s="13"/>
      <c r="I3" s="15" t="s">
        <v>2</v>
      </c>
      <c r="J3" s="15"/>
      <c r="K3" s="15"/>
      <c r="L3" s="13"/>
    </row>
    <row r="4" spans="1:12" ht="15">
      <c r="A4" s="11"/>
      <c r="B4" s="17" t="s">
        <v>3</v>
      </c>
      <c r="C4" s="18"/>
      <c r="D4" s="12"/>
      <c r="E4" s="19"/>
      <c r="F4" s="19"/>
      <c r="G4" s="19"/>
      <c r="H4" s="13"/>
      <c r="I4" s="19" t="s">
        <v>4</v>
      </c>
      <c r="J4" s="19"/>
      <c r="K4" s="19"/>
      <c r="L4" s="13"/>
    </row>
    <row r="5" spans="1:13" ht="15.75">
      <c r="A5" s="20" t="s">
        <v>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3"/>
    </row>
    <row r="6" spans="1:13" ht="15.75">
      <c r="A6" s="21" t="s">
        <v>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3"/>
    </row>
    <row r="7" spans="1:12" ht="15">
      <c r="A7" s="22" t="s">
        <v>7</v>
      </c>
      <c r="B7" s="22"/>
      <c r="C7" s="22"/>
      <c r="D7" s="22"/>
      <c r="E7" s="22"/>
      <c r="F7" s="22"/>
      <c r="G7" s="22"/>
      <c r="H7" s="22"/>
      <c r="I7" s="22"/>
      <c r="J7" s="23"/>
      <c r="K7" s="13"/>
      <c r="L7" s="13"/>
    </row>
    <row r="8" spans="1:12" ht="15">
      <c r="A8" s="24" t="s">
        <v>8</v>
      </c>
      <c r="B8" s="24"/>
      <c r="C8" s="24"/>
      <c r="D8" s="12"/>
      <c r="E8" s="25"/>
      <c r="F8" s="25"/>
      <c r="G8" s="26"/>
      <c r="H8" s="27"/>
      <c r="I8" s="28"/>
      <c r="J8" s="28"/>
      <c r="K8" s="28" t="s">
        <v>9</v>
      </c>
      <c r="L8" s="28"/>
    </row>
    <row r="9" spans="1:12" ht="16.5" customHeight="1">
      <c r="A9" s="29" t="s">
        <v>10</v>
      </c>
      <c r="B9" s="29"/>
      <c r="C9" s="30"/>
      <c r="D9" s="29" t="s">
        <v>11</v>
      </c>
      <c r="E9" s="31" t="s">
        <v>12</v>
      </c>
      <c r="F9" s="32" t="s">
        <v>13</v>
      </c>
      <c r="G9" s="33" t="s">
        <v>14</v>
      </c>
      <c r="H9" s="33" t="s">
        <v>15</v>
      </c>
      <c r="I9" s="34" t="s">
        <v>16</v>
      </c>
      <c r="J9" s="35">
        <v>2016</v>
      </c>
      <c r="K9" s="35">
        <v>2017</v>
      </c>
      <c r="L9" s="35">
        <v>2018</v>
      </c>
    </row>
    <row r="10" spans="1:12" ht="35.25" customHeight="1">
      <c r="A10" s="29"/>
      <c r="B10" s="29"/>
      <c r="C10" s="30"/>
      <c r="D10" s="29"/>
      <c r="E10" s="31"/>
      <c r="F10" s="32"/>
      <c r="G10" s="33"/>
      <c r="H10" s="33"/>
      <c r="I10" s="36"/>
      <c r="J10" s="35"/>
      <c r="K10" s="35"/>
      <c r="L10" s="35"/>
    </row>
    <row r="11" spans="1:12" s="5" customFormat="1" ht="15">
      <c r="A11" s="37" t="s">
        <v>17</v>
      </c>
      <c r="B11" s="38"/>
      <c r="C11" s="39"/>
      <c r="D11" s="40" t="s">
        <v>18</v>
      </c>
      <c r="E11" s="41">
        <f aca="true" t="shared" si="0" ref="E11:E78">F11+G11+H11+I11</f>
        <v>112852.79</v>
      </c>
      <c r="F11" s="42">
        <f>F12+F50+F56+F75+F54</f>
        <v>36990.04</v>
      </c>
      <c r="G11" s="42">
        <f>G12+G50+G56+G75+G54</f>
        <v>31893.94</v>
      </c>
      <c r="H11" s="42">
        <f>H12+H50+H56+H75+H54</f>
        <v>24984.3</v>
      </c>
      <c r="I11" s="42">
        <f>I12+I50+I56+I75+I54</f>
        <v>18984.51</v>
      </c>
      <c r="J11" s="42">
        <f>J12+J50+J56+J75</f>
        <v>119746.99999999999</v>
      </c>
      <c r="K11" s="42">
        <f>K12+K50+K56+K75</f>
        <v>120746.99999999999</v>
      </c>
      <c r="L11" s="42">
        <f>L12+L50+L56+L75</f>
        <v>121747</v>
      </c>
    </row>
    <row r="12" spans="1:12" ht="15">
      <c r="A12" s="43" t="s">
        <v>19</v>
      </c>
      <c r="B12" s="44"/>
      <c r="C12" s="45"/>
      <c r="D12" s="46" t="s">
        <v>20</v>
      </c>
      <c r="E12" s="47">
        <f t="shared" si="0"/>
        <v>105593.79</v>
      </c>
      <c r="F12" s="48">
        <f aca="true" t="shared" si="1" ref="F12:L12">F13+F17</f>
        <v>35731.04</v>
      </c>
      <c r="G12" s="48">
        <f t="shared" si="1"/>
        <v>29893.94</v>
      </c>
      <c r="H12" s="48">
        <f t="shared" si="1"/>
        <v>23884.3</v>
      </c>
      <c r="I12" s="48">
        <f t="shared" si="1"/>
        <v>16084.509999999998</v>
      </c>
      <c r="J12" s="49">
        <f t="shared" si="1"/>
        <v>119746.99999999999</v>
      </c>
      <c r="K12" s="49">
        <f t="shared" si="1"/>
        <v>120746.99999999999</v>
      </c>
      <c r="L12" s="49">
        <f t="shared" si="1"/>
        <v>121747</v>
      </c>
    </row>
    <row r="13" spans="1:12" ht="15">
      <c r="A13" s="43" t="s">
        <v>21</v>
      </c>
      <c r="B13" s="44"/>
      <c r="C13" s="45"/>
      <c r="D13" s="46" t="s">
        <v>22</v>
      </c>
      <c r="E13" s="47">
        <f t="shared" si="0"/>
        <v>0</v>
      </c>
      <c r="F13" s="48">
        <f aca="true" t="shared" si="2" ref="F13:L15">F14</f>
        <v>0</v>
      </c>
      <c r="G13" s="49">
        <f t="shared" si="2"/>
        <v>0</v>
      </c>
      <c r="H13" s="49">
        <f t="shared" si="2"/>
        <v>0</v>
      </c>
      <c r="I13" s="49">
        <f t="shared" si="2"/>
        <v>0</v>
      </c>
      <c r="J13" s="49">
        <f t="shared" si="2"/>
        <v>0</v>
      </c>
      <c r="K13" s="49">
        <f t="shared" si="2"/>
        <v>0</v>
      </c>
      <c r="L13" s="49">
        <f t="shared" si="2"/>
        <v>0</v>
      </c>
    </row>
    <row r="14" spans="1:15" ht="15">
      <c r="A14" s="43" t="s">
        <v>23</v>
      </c>
      <c r="B14" s="44"/>
      <c r="C14" s="45"/>
      <c r="D14" s="50" t="s">
        <v>24</v>
      </c>
      <c r="E14" s="47">
        <f t="shared" si="0"/>
        <v>0</v>
      </c>
      <c r="F14" s="48">
        <f t="shared" si="2"/>
        <v>0</v>
      </c>
      <c r="G14" s="49">
        <f t="shared" si="2"/>
        <v>0</v>
      </c>
      <c r="H14" s="49">
        <f t="shared" si="2"/>
        <v>0</v>
      </c>
      <c r="I14" s="49">
        <f t="shared" si="2"/>
        <v>0</v>
      </c>
      <c r="J14" s="49">
        <f t="shared" si="2"/>
        <v>0</v>
      </c>
      <c r="K14" s="49">
        <f t="shared" si="2"/>
        <v>0</v>
      </c>
      <c r="L14" s="49">
        <f t="shared" si="2"/>
        <v>0</v>
      </c>
      <c r="O14" s="4"/>
    </row>
    <row r="15" spans="1:12" ht="15">
      <c r="A15" s="51" t="s">
        <v>25</v>
      </c>
      <c r="B15" s="52"/>
      <c r="C15" s="53"/>
      <c r="D15" s="46" t="s">
        <v>26</v>
      </c>
      <c r="E15" s="47">
        <f t="shared" si="0"/>
        <v>0</v>
      </c>
      <c r="F15" s="48">
        <f t="shared" si="2"/>
        <v>0</v>
      </c>
      <c r="G15" s="49">
        <f t="shared" si="2"/>
        <v>0</v>
      </c>
      <c r="H15" s="49">
        <f t="shared" si="2"/>
        <v>0</v>
      </c>
      <c r="I15" s="49">
        <f t="shared" si="2"/>
        <v>0</v>
      </c>
      <c r="J15" s="49">
        <f t="shared" si="2"/>
        <v>0</v>
      </c>
      <c r="K15" s="49">
        <f t="shared" si="2"/>
        <v>0</v>
      </c>
      <c r="L15" s="49">
        <f t="shared" si="2"/>
        <v>0</v>
      </c>
    </row>
    <row r="16" spans="1:12" ht="15">
      <c r="A16" s="43"/>
      <c r="B16" s="54" t="s">
        <v>27</v>
      </c>
      <c r="C16" s="55"/>
      <c r="D16" s="46" t="s">
        <v>28</v>
      </c>
      <c r="E16" s="47">
        <f t="shared" si="0"/>
        <v>0</v>
      </c>
      <c r="F16" s="48"/>
      <c r="G16" s="49"/>
      <c r="H16" s="49"/>
      <c r="I16" s="49"/>
      <c r="J16" s="49"/>
      <c r="K16" s="49"/>
      <c r="L16" s="49"/>
    </row>
    <row r="17" spans="1:12" ht="15">
      <c r="A17" s="56" t="s">
        <v>29</v>
      </c>
      <c r="B17" s="57"/>
      <c r="C17" s="58"/>
      <c r="D17" s="50" t="s">
        <v>30</v>
      </c>
      <c r="E17" s="47">
        <f t="shared" si="0"/>
        <v>105593.79</v>
      </c>
      <c r="F17" s="48">
        <f>F18+F25+F23</f>
        <v>35731.04</v>
      </c>
      <c r="G17" s="48">
        <f aca="true" t="shared" si="3" ref="G17:L17">G18+G25+G23</f>
        <v>29893.94</v>
      </c>
      <c r="H17" s="48">
        <f t="shared" si="3"/>
        <v>23884.3</v>
      </c>
      <c r="I17" s="48">
        <f t="shared" si="3"/>
        <v>16084.509999999998</v>
      </c>
      <c r="J17" s="48">
        <f t="shared" si="3"/>
        <v>119746.99999999999</v>
      </c>
      <c r="K17" s="48">
        <f t="shared" si="3"/>
        <v>120746.99999999999</v>
      </c>
      <c r="L17" s="48">
        <f t="shared" si="3"/>
        <v>121747</v>
      </c>
    </row>
    <row r="18" spans="1:12" ht="15">
      <c r="A18" s="51" t="s">
        <v>31</v>
      </c>
      <c r="B18" s="59"/>
      <c r="C18" s="60"/>
      <c r="D18" s="50" t="s">
        <v>32</v>
      </c>
      <c r="E18" s="47">
        <f t="shared" si="0"/>
        <v>0</v>
      </c>
      <c r="F18" s="48">
        <f aca="true" t="shared" si="4" ref="F18:L18">F19</f>
        <v>0</v>
      </c>
      <c r="G18" s="49">
        <f t="shared" si="4"/>
        <v>0</v>
      </c>
      <c r="H18" s="49">
        <f t="shared" si="4"/>
        <v>0</v>
      </c>
      <c r="I18" s="49">
        <f t="shared" si="4"/>
        <v>0</v>
      </c>
      <c r="J18" s="49">
        <f t="shared" si="4"/>
        <v>0</v>
      </c>
      <c r="K18" s="49">
        <f t="shared" si="4"/>
        <v>0</v>
      </c>
      <c r="L18" s="49">
        <f t="shared" si="4"/>
        <v>0</v>
      </c>
    </row>
    <row r="19" spans="1:12" ht="15">
      <c r="A19" s="51" t="s">
        <v>33</v>
      </c>
      <c r="B19" s="61"/>
      <c r="C19" s="60"/>
      <c r="D19" s="46" t="s">
        <v>34</v>
      </c>
      <c r="E19" s="47">
        <f t="shared" si="0"/>
        <v>0</v>
      </c>
      <c r="F19" s="48">
        <f aca="true" t="shared" si="5" ref="F19:L19">F20+F21+F22</f>
        <v>0</v>
      </c>
      <c r="G19" s="49">
        <f t="shared" si="5"/>
        <v>0</v>
      </c>
      <c r="H19" s="49">
        <f t="shared" si="5"/>
        <v>0</v>
      </c>
      <c r="I19" s="49">
        <f t="shared" si="5"/>
        <v>0</v>
      </c>
      <c r="J19" s="49">
        <f t="shared" si="5"/>
        <v>0</v>
      </c>
      <c r="K19" s="49">
        <f t="shared" si="5"/>
        <v>0</v>
      </c>
      <c r="L19" s="49">
        <f t="shared" si="5"/>
        <v>0</v>
      </c>
    </row>
    <row r="20" spans="1:12" ht="15">
      <c r="A20" s="62"/>
      <c r="B20" s="54" t="s">
        <v>35</v>
      </c>
      <c r="C20" s="55"/>
      <c r="D20" s="63" t="s">
        <v>36</v>
      </c>
      <c r="E20" s="47">
        <f t="shared" si="0"/>
        <v>0</v>
      </c>
      <c r="F20" s="48"/>
      <c r="G20" s="49"/>
      <c r="H20" s="49"/>
      <c r="I20" s="49"/>
      <c r="J20" s="49"/>
      <c r="K20" s="49"/>
      <c r="L20" s="49"/>
    </row>
    <row r="21" spans="1:12" ht="15">
      <c r="A21" s="56"/>
      <c r="B21" s="54" t="s">
        <v>37</v>
      </c>
      <c r="C21" s="55"/>
      <c r="D21" s="64" t="s">
        <v>38</v>
      </c>
      <c r="E21" s="47">
        <f t="shared" si="0"/>
        <v>0</v>
      </c>
      <c r="F21" s="48"/>
      <c r="G21" s="49"/>
      <c r="H21" s="49"/>
      <c r="I21" s="49"/>
      <c r="J21" s="49"/>
      <c r="K21" s="49"/>
      <c r="L21" s="49"/>
    </row>
    <row r="22" spans="1:12" ht="17.25" customHeight="1">
      <c r="A22" s="56"/>
      <c r="B22" s="54" t="s">
        <v>39</v>
      </c>
      <c r="C22" s="55"/>
      <c r="D22" s="64" t="s">
        <v>40</v>
      </c>
      <c r="E22" s="47">
        <f t="shared" si="0"/>
        <v>0</v>
      </c>
      <c r="F22" s="48"/>
      <c r="G22" s="49"/>
      <c r="H22" s="49"/>
      <c r="I22" s="49"/>
      <c r="J22" s="49"/>
      <c r="K22" s="49"/>
      <c r="L22" s="49"/>
    </row>
    <row r="23" spans="1:12" s="2" customFormat="1" ht="15.75">
      <c r="A23" s="56"/>
      <c r="B23" s="51" t="s">
        <v>41</v>
      </c>
      <c r="C23" s="53"/>
      <c r="D23" s="65">
        <v>31.1</v>
      </c>
      <c r="E23" s="66">
        <f t="shared" si="0"/>
        <v>0.8400000000000001</v>
      </c>
      <c r="F23" s="67">
        <f>F24</f>
        <v>0.5</v>
      </c>
      <c r="G23" s="67">
        <f aca="true" t="shared" si="6" ref="G23:L23">G24</f>
        <v>0.34</v>
      </c>
      <c r="H23" s="67">
        <f t="shared" si="6"/>
        <v>0</v>
      </c>
      <c r="I23" s="67">
        <f t="shared" si="6"/>
        <v>0</v>
      </c>
      <c r="J23" s="67">
        <f t="shared" si="6"/>
        <v>1</v>
      </c>
      <c r="K23" s="67">
        <f t="shared" si="6"/>
        <v>1.2</v>
      </c>
      <c r="L23" s="67">
        <f t="shared" si="6"/>
        <v>1.44</v>
      </c>
    </row>
    <row r="24" spans="1:12" ht="15">
      <c r="A24" s="56"/>
      <c r="B24" s="54" t="s">
        <v>42</v>
      </c>
      <c r="C24" s="55"/>
      <c r="D24" s="68" t="s">
        <v>43</v>
      </c>
      <c r="E24" s="47">
        <f t="shared" si="0"/>
        <v>0.8400000000000001</v>
      </c>
      <c r="F24" s="48">
        <v>0.5</v>
      </c>
      <c r="G24" s="49">
        <v>0.34</v>
      </c>
      <c r="H24" s="49"/>
      <c r="I24" s="49"/>
      <c r="J24" s="49">
        <v>1</v>
      </c>
      <c r="K24" s="49">
        <v>1.2</v>
      </c>
      <c r="L24" s="49">
        <v>1.44</v>
      </c>
    </row>
    <row r="25" spans="1:12" ht="15">
      <c r="A25" s="56" t="s">
        <v>44</v>
      </c>
      <c r="B25" s="59"/>
      <c r="C25" s="58"/>
      <c r="D25" s="69" t="s">
        <v>45</v>
      </c>
      <c r="E25" s="47">
        <f t="shared" si="0"/>
        <v>105592.95</v>
      </c>
      <c r="F25" s="48">
        <f aca="true" t="shared" si="7" ref="F25:L25">F26+F39+F41+F43+F45</f>
        <v>35730.54</v>
      </c>
      <c r="G25" s="49">
        <f t="shared" si="7"/>
        <v>29893.6</v>
      </c>
      <c r="H25" s="49">
        <f t="shared" si="7"/>
        <v>23884.3</v>
      </c>
      <c r="I25" s="49">
        <f t="shared" si="7"/>
        <v>16084.509999999998</v>
      </c>
      <c r="J25" s="49">
        <f t="shared" si="7"/>
        <v>119745.99999999999</v>
      </c>
      <c r="K25" s="49">
        <f t="shared" si="7"/>
        <v>120745.79999999999</v>
      </c>
      <c r="L25" s="49">
        <f t="shared" si="7"/>
        <v>121745.56</v>
      </c>
    </row>
    <row r="26" spans="1:12" ht="28.5" customHeight="1">
      <c r="A26" s="70" t="s">
        <v>46</v>
      </c>
      <c r="B26" s="70"/>
      <c r="C26" s="71"/>
      <c r="D26" s="72" t="s">
        <v>47</v>
      </c>
      <c r="E26" s="47">
        <f t="shared" si="0"/>
        <v>105592.95</v>
      </c>
      <c r="F26" s="48">
        <f aca="true" t="shared" si="8" ref="F26:L26">F27+F28+F29+F30+F31+F32+F33+F34+F35+F36+F37+F38</f>
        <v>35730.54</v>
      </c>
      <c r="G26" s="49">
        <f t="shared" si="8"/>
        <v>29893.6</v>
      </c>
      <c r="H26" s="49">
        <f t="shared" si="8"/>
        <v>23884.3</v>
      </c>
      <c r="I26" s="49">
        <f t="shared" si="8"/>
        <v>16084.509999999998</v>
      </c>
      <c r="J26" s="49">
        <f t="shared" si="8"/>
        <v>119745.99999999999</v>
      </c>
      <c r="K26" s="49">
        <f t="shared" si="8"/>
        <v>120745.79999999999</v>
      </c>
      <c r="L26" s="49">
        <f t="shared" si="8"/>
        <v>121745.56</v>
      </c>
    </row>
    <row r="27" spans="1:12" ht="15">
      <c r="A27" s="62"/>
      <c r="B27" s="54" t="s">
        <v>48</v>
      </c>
      <c r="C27" s="55"/>
      <c r="D27" s="46" t="s">
        <v>49</v>
      </c>
      <c r="E27" s="47">
        <f t="shared" si="0"/>
        <v>0</v>
      </c>
      <c r="F27" s="48"/>
      <c r="G27" s="49"/>
      <c r="H27" s="49"/>
      <c r="I27" s="49"/>
      <c r="J27" s="49"/>
      <c r="K27" s="49"/>
      <c r="L27" s="49"/>
    </row>
    <row r="28" spans="1:12" ht="15">
      <c r="A28" s="62"/>
      <c r="B28" s="54" t="s">
        <v>50</v>
      </c>
      <c r="C28" s="55"/>
      <c r="D28" s="46" t="s">
        <v>51</v>
      </c>
      <c r="E28" s="47">
        <f t="shared" si="0"/>
        <v>1582.88</v>
      </c>
      <c r="F28" s="48">
        <v>623.72</v>
      </c>
      <c r="G28" s="49">
        <v>266.66</v>
      </c>
      <c r="H28" s="49">
        <v>95.5</v>
      </c>
      <c r="I28" s="49">
        <v>597</v>
      </c>
      <c r="J28" s="49">
        <v>1782.29</v>
      </c>
      <c r="K28" s="49">
        <v>2022.96</v>
      </c>
      <c r="L28" s="49">
        <v>2100</v>
      </c>
    </row>
    <row r="29" spans="1:12" ht="15">
      <c r="A29" s="62"/>
      <c r="B29" s="54" t="s">
        <v>52</v>
      </c>
      <c r="C29" s="55"/>
      <c r="D29" s="46" t="s">
        <v>53</v>
      </c>
      <c r="E29" s="47">
        <f t="shared" si="0"/>
        <v>0</v>
      </c>
      <c r="F29" s="48"/>
      <c r="G29" s="49"/>
      <c r="H29" s="49"/>
      <c r="I29" s="49"/>
      <c r="J29" s="49"/>
      <c r="K29" s="49"/>
      <c r="L29" s="49"/>
    </row>
    <row r="30" spans="1:12" ht="15">
      <c r="A30" s="73"/>
      <c r="B30" s="54" t="s">
        <v>54</v>
      </c>
      <c r="C30" s="55"/>
      <c r="D30" s="46" t="s">
        <v>55</v>
      </c>
      <c r="E30" s="47">
        <f t="shared" si="0"/>
        <v>0</v>
      </c>
      <c r="F30" s="48"/>
      <c r="G30" s="49"/>
      <c r="H30" s="49"/>
      <c r="I30" s="49"/>
      <c r="J30" s="49"/>
      <c r="K30" s="49"/>
      <c r="L30" s="49"/>
    </row>
    <row r="31" spans="1:12" ht="15">
      <c r="A31" s="74"/>
      <c r="B31" s="54" t="s">
        <v>56</v>
      </c>
      <c r="C31" s="55"/>
      <c r="D31" s="46" t="s">
        <v>57</v>
      </c>
      <c r="E31" s="47">
        <f t="shared" si="0"/>
        <v>0</v>
      </c>
      <c r="F31" s="48"/>
      <c r="G31" s="49"/>
      <c r="H31" s="49"/>
      <c r="I31" s="49"/>
      <c r="J31" s="49"/>
      <c r="K31" s="49"/>
      <c r="L31" s="49"/>
    </row>
    <row r="32" spans="1:12" ht="15">
      <c r="A32" s="74"/>
      <c r="B32" s="54" t="s">
        <v>58</v>
      </c>
      <c r="C32" s="55"/>
      <c r="D32" s="46" t="s">
        <v>59</v>
      </c>
      <c r="E32" s="47">
        <f t="shared" si="0"/>
        <v>0</v>
      </c>
      <c r="F32" s="48"/>
      <c r="G32" s="49"/>
      <c r="H32" s="49"/>
      <c r="I32" s="49"/>
      <c r="J32" s="49"/>
      <c r="K32" s="49"/>
      <c r="L32" s="49"/>
    </row>
    <row r="33" spans="1:12" ht="15">
      <c r="A33" s="74"/>
      <c r="B33" s="54" t="s">
        <v>60</v>
      </c>
      <c r="C33" s="55"/>
      <c r="D33" s="46" t="s">
        <v>61</v>
      </c>
      <c r="E33" s="47">
        <f t="shared" si="0"/>
        <v>185</v>
      </c>
      <c r="F33" s="48">
        <v>100</v>
      </c>
      <c r="G33" s="49">
        <v>35</v>
      </c>
      <c r="H33" s="49">
        <v>30</v>
      </c>
      <c r="I33" s="49">
        <v>20</v>
      </c>
      <c r="J33" s="49">
        <v>222</v>
      </c>
      <c r="K33" s="49">
        <v>266.4</v>
      </c>
      <c r="L33" s="49">
        <v>319.68</v>
      </c>
    </row>
    <row r="34" spans="1:12" ht="15">
      <c r="A34" s="74"/>
      <c r="B34" s="54" t="s">
        <v>62</v>
      </c>
      <c r="C34" s="55"/>
      <c r="D34" s="46" t="s">
        <v>63</v>
      </c>
      <c r="E34" s="47">
        <f t="shared" si="0"/>
        <v>81287.42</v>
      </c>
      <c r="F34" s="48">
        <v>28651.5</v>
      </c>
      <c r="G34" s="49">
        <v>22700</v>
      </c>
      <c r="H34" s="49">
        <v>17960.5</v>
      </c>
      <c r="I34" s="49">
        <v>11975.42</v>
      </c>
      <c r="J34" s="49">
        <v>93117.87</v>
      </c>
      <c r="K34" s="49">
        <v>92948.04</v>
      </c>
      <c r="L34" s="49">
        <v>91695.88</v>
      </c>
    </row>
    <row r="35" spans="1:12" s="6" customFormat="1" ht="15">
      <c r="A35" s="74"/>
      <c r="B35" s="54" t="s">
        <v>64</v>
      </c>
      <c r="C35" s="75"/>
      <c r="D35" s="76" t="s">
        <v>65</v>
      </c>
      <c r="E35" s="77">
        <f t="shared" si="0"/>
        <v>13127.400000000001</v>
      </c>
      <c r="F35" s="78">
        <v>4062.15</v>
      </c>
      <c r="G35" s="77">
        <v>3929.27</v>
      </c>
      <c r="H35" s="77">
        <v>2489.19</v>
      </c>
      <c r="I35" s="77">
        <v>2646.79</v>
      </c>
      <c r="J35" s="77">
        <v>13857.54</v>
      </c>
      <c r="K35" s="77">
        <v>14115.4</v>
      </c>
      <c r="L35" s="77">
        <v>14800</v>
      </c>
    </row>
    <row r="36" spans="1:12" s="6" customFormat="1" ht="26.25" customHeight="1">
      <c r="A36" s="74"/>
      <c r="B36" s="79" t="s">
        <v>66</v>
      </c>
      <c r="C36" s="80"/>
      <c r="D36" s="76" t="s">
        <v>67</v>
      </c>
      <c r="E36" s="77">
        <f t="shared" si="0"/>
        <v>6780.250000000001</v>
      </c>
      <c r="F36" s="78">
        <v>1454.17</v>
      </c>
      <c r="G36" s="77">
        <v>2144.67</v>
      </c>
      <c r="H36" s="77">
        <v>2499.61</v>
      </c>
      <c r="I36" s="77">
        <v>681.8</v>
      </c>
      <c r="J36" s="77">
        <v>8136.3</v>
      </c>
      <c r="K36" s="77">
        <v>8763</v>
      </c>
      <c r="L36" s="77">
        <v>10200</v>
      </c>
    </row>
    <row r="37" spans="1:12" s="6" customFormat="1" ht="15">
      <c r="A37" s="74"/>
      <c r="B37" s="54" t="s">
        <v>68</v>
      </c>
      <c r="C37" s="55"/>
      <c r="D37" s="76" t="s">
        <v>69</v>
      </c>
      <c r="E37" s="77">
        <f t="shared" si="0"/>
        <v>2630</v>
      </c>
      <c r="F37" s="78">
        <v>839</v>
      </c>
      <c r="G37" s="77">
        <v>818</v>
      </c>
      <c r="H37" s="77">
        <v>809.5</v>
      </c>
      <c r="I37" s="77">
        <v>163.5</v>
      </c>
      <c r="J37" s="77">
        <v>2630</v>
      </c>
      <c r="K37" s="77">
        <v>2630</v>
      </c>
      <c r="L37" s="77">
        <v>2630</v>
      </c>
    </row>
    <row r="38" spans="1:12" s="6" customFormat="1" ht="15">
      <c r="A38" s="73"/>
      <c r="B38" s="54" t="s">
        <v>70</v>
      </c>
      <c r="C38" s="55"/>
      <c r="D38" s="72" t="s">
        <v>71</v>
      </c>
      <c r="E38" s="77">
        <f t="shared" si="0"/>
        <v>0</v>
      </c>
      <c r="F38" s="78"/>
      <c r="G38" s="77"/>
      <c r="H38" s="77"/>
      <c r="I38" s="77"/>
      <c r="J38" s="77"/>
      <c r="K38" s="77"/>
      <c r="L38" s="77"/>
    </row>
    <row r="39" spans="1:12" ht="15">
      <c r="A39" s="62" t="s">
        <v>72</v>
      </c>
      <c r="B39" s="61"/>
      <c r="C39" s="81"/>
      <c r="D39" s="46" t="s">
        <v>73</v>
      </c>
      <c r="E39" s="47">
        <f t="shared" si="0"/>
        <v>0</v>
      </c>
      <c r="F39" s="48">
        <f aca="true" t="shared" si="9" ref="F39:L39">F40</f>
        <v>0</v>
      </c>
      <c r="G39" s="49">
        <f t="shared" si="9"/>
        <v>0</v>
      </c>
      <c r="H39" s="49">
        <f t="shared" si="9"/>
        <v>0</v>
      </c>
      <c r="I39" s="49">
        <f t="shared" si="9"/>
        <v>0</v>
      </c>
      <c r="J39" s="49">
        <f t="shared" si="9"/>
        <v>0</v>
      </c>
      <c r="K39" s="49">
        <f t="shared" si="9"/>
        <v>0</v>
      </c>
      <c r="L39" s="49">
        <f t="shared" si="9"/>
        <v>0</v>
      </c>
    </row>
    <row r="40" spans="1:12" ht="15">
      <c r="A40" s="73"/>
      <c r="B40" s="59" t="s">
        <v>74</v>
      </c>
      <c r="C40" s="55"/>
      <c r="D40" s="46" t="s">
        <v>75</v>
      </c>
      <c r="E40" s="47">
        <f t="shared" si="0"/>
        <v>0</v>
      </c>
      <c r="F40" s="48"/>
      <c r="G40" s="49"/>
      <c r="H40" s="49"/>
      <c r="I40" s="49"/>
      <c r="J40" s="49"/>
      <c r="K40" s="49"/>
      <c r="L40" s="49"/>
    </row>
    <row r="41" spans="1:12" ht="15">
      <c r="A41" s="62" t="s">
        <v>76</v>
      </c>
      <c r="B41" s="61"/>
      <c r="C41" s="58"/>
      <c r="D41" s="46" t="s">
        <v>77</v>
      </c>
      <c r="E41" s="47">
        <f t="shared" si="0"/>
        <v>0</v>
      </c>
      <c r="F41" s="48">
        <f aca="true" t="shared" si="10" ref="F41:L41">F42</f>
        <v>0</v>
      </c>
      <c r="G41" s="49">
        <f t="shared" si="10"/>
        <v>0</v>
      </c>
      <c r="H41" s="49">
        <f t="shared" si="10"/>
        <v>0</v>
      </c>
      <c r="I41" s="49">
        <f t="shared" si="10"/>
        <v>0</v>
      </c>
      <c r="J41" s="49">
        <f t="shared" si="10"/>
        <v>0</v>
      </c>
      <c r="K41" s="49">
        <f t="shared" si="10"/>
        <v>0</v>
      </c>
      <c r="L41" s="49">
        <f t="shared" si="10"/>
        <v>0</v>
      </c>
    </row>
    <row r="42" spans="1:12" ht="15">
      <c r="A42" s="62"/>
      <c r="B42" s="59" t="s">
        <v>78</v>
      </c>
      <c r="C42" s="55"/>
      <c r="D42" s="46" t="s">
        <v>79</v>
      </c>
      <c r="E42" s="47">
        <f t="shared" si="0"/>
        <v>0</v>
      </c>
      <c r="F42" s="48"/>
      <c r="G42" s="49"/>
      <c r="H42" s="49"/>
      <c r="I42" s="49"/>
      <c r="J42" s="49"/>
      <c r="K42" s="49"/>
      <c r="L42" s="49"/>
    </row>
    <row r="43" spans="1:12" ht="15">
      <c r="A43" s="62" t="s">
        <v>80</v>
      </c>
      <c r="B43" s="61"/>
      <c r="C43" s="58"/>
      <c r="D43" s="46" t="s">
        <v>81</v>
      </c>
      <c r="E43" s="47">
        <f t="shared" si="0"/>
        <v>0</v>
      </c>
      <c r="F43" s="48">
        <f aca="true" t="shared" si="11" ref="F43:L43">F44</f>
        <v>0</v>
      </c>
      <c r="G43" s="49">
        <f t="shared" si="11"/>
        <v>0</v>
      </c>
      <c r="H43" s="49">
        <f t="shared" si="11"/>
        <v>0</v>
      </c>
      <c r="I43" s="49">
        <f t="shared" si="11"/>
        <v>0</v>
      </c>
      <c r="J43" s="49">
        <f t="shared" si="11"/>
        <v>0</v>
      </c>
      <c r="K43" s="49">
        <f t="shared" si="11"/>
        <v>0</v>
      </c>
      <c r="L43" s="49">
        <f t="shared" si="11"/>
        <v>0</v>
      </c>
    </row>
    <row r="44" spans="1:12" ht="15">
      <c r="A44" s="62"/>
      <c r="B44" s="54" t="s">
        <v>82</v>
      </c>
      <c r="C44" s="55"/>
      <c r="D44" s="46" t="s">
        <v>83</v>
      </c>
      <c r="E44" s="47">
        <f t="shared" si="0"/>
        <v>0</v>
      </c>
      <c r="F44" s="48"/>
      <c r="G44" s="49">
        <v>0</v>
      </c>
      <c r="H44" s="49"/>
      <c r="I44" s="49"/>
      <c r="J44" s="49"/>
      <c r="K44" s="49"/>
      <c r="L44" s="49"/>
    </row>
    <row r="45" spans="1:12" ht="15">
      <c r="A45" s="51" t="s">
        <v>84</v>
      </c>
      <c r="B45" s="52"/>
      <c r="C45" s="53"/>
      <c r="D45" s="46" t="s">
        <v>85</v>
      </c>
      <c r="E45" s="47">
        <f t="shared" si="0"/>
        <v>0</v>
      </c>
      <c r="F45" s="48">
        <f aca="true" t="shared" si="12" ref="F45:L45">F46+F47+F48+F49</f>
        <v>0</v>
      </c>
      <c r="G45" s="49">
        <f t="shared" si="12"/>
        <v>0</v>
      </c>
      <c r="H45" s="49">
        <f t="shared" si="12"/>
        <v>0</v>
      </c>
      <c r="I45" s="49">
        <f t="shared" si="12"/>
        <v>0</v>
      </c>
      <c r="J45" s="49">
        <f t="shared" si="12"/>
        <v>0</v>
      </c>
      <c r="K45" s="49">
        <f t="shared" si="12"/>
        <v>0</v>
      </c>
      <c r="L45" s="49">
        <f t="shared" si="12"/>
        <v>0</v>
      </c>
    </row>
    <row r="46" spans="1:12" ht="15">
      <c r="A46" s="51"/>
      <c r="B46" s="54" t="s">
        <v>86</v>
      </c>
      <c r="C46" s="55"/>
      <c r="D46" s="46" t="s">
        <v>87</v>
      </c>
      <c r="E46" s="47">
        <f t="shared" si="0"/>
        <v>0</v>
      </c>
      <c r="F46" s="48"/>
      <c r="G46" s="49"/>
      <c r="H46" s="49"/>
      <c r="I46" s="49"/>
      <c r="J46" s="49"/>
      <c r="K46" s="49"/>
      <c r="L46" s="49"/>
    </row>
    <row r="47" spans="1:12" ht="15">
      <c r="A47" s="51"/>
      <c r="B47" s="54" t="s">
        <v>88</v>
      </c>
      <c r="C47" s="55"/>
      <c r="D47" s="46" t="s">
        <v>89</v>
      </c>
      <c r="E47" s="47">
        <f t="shared" si="0"/>
        <v>-270.68</v>
      </c>
      <c r="F47" s="48">
        <v>-270.68</v>
      </c>
      <c r="G47" s="49"/>
      <c r="H47" s="82"/>
      <c r="I47" s="49"/>
      <c r="J47" s="49"/>
      <c r="K47" s="49"/>
      <c r="L47" s="49"/>
    </row>
    <row r="48" spans="1:12" ht="15">
      <c r="A48" s="51"/>
      <c r="B48" s="54" t="s">
        <v>90</v>
      </c>
      <c r="C48" s="55"/>
      <c r="D48" s="46" t="s">
        <v>91</v>
      </c>
      <c r="E48" s="47">
        <f t="shared" si="0"/>
        <v>270.68</v>
      </c>
      <c r="F48" s="48">
        <v>270.68</v>
      </c>
      <c r="G48" s="49"/>
      <c r="H48" s="82"/>
      <c r="I48" s="49"/>
      <c r="J48" s="49"/>
      <c r="K48" s="49"/>
      <c r="L48" s="49"/>
    </row>
    <row r="49" spans="1:12" ht="15">
      <c r="A49" s="51"/>
      <c r="B49" s="54" t="s">
        <v>92</v>
      </c>
      <c r="C49" s="55"/>
      <c r="D49" s="46" t="s">
        <v>93</v>
      </c>
      <c r="E49" s="47">
        <f t="shared" si="0"/>
        <v>0</v>
      </c>
      <c r="F49" s="48"/>
      <c r="G49" s="49"/>
      <c r="H49" s="49"/>
      <c r="I49" s="49"/>
      <c r="J49" s="49"/>
      <c r="K49" s="49"/>
      <c r="L49" s="49"/>
    </row>
    <row r="50" spans="1:12" s="6" customFormat="1" ht="15">
      <c r="A50" s="62" t="s">
        <v>94</v>
      </c>
      <c r="B50" s="83"/>
      <c r="C50" s="84"/>
      <c r="D50" s="85" t="s">
        <v>95</v>
      </c>
      <c r="E50" s="47">
        <f t="shared" si="0"/>
        <v>0</v>
      </c>
      <c r="F50" s="86">
        <f aca="true" t="shared" si="13" ref="F50:L50">F51</f>
        <v>0</v>
      </c>
      <c r="G50" s="87">
        <f t="shared" si="13"/>
        <v>0</v>
      </c>
      <c r="H50" s="87">
        <f t="shared" si="13"/>
        <v>0</v>
      </c>
      <c r="I50" s="87">
        <f t="shared" si="13"/>
        <v>0</v>
      </c>
      <c r="J50" s="87">
        <f t="shared" si="13"/>
        <v>0</v>
      </c>
      <c r="K50" s="87">
        <f t="shared" si="13"/>
        <v>0</v>
      </c>
      <c r="L50" s="87">
        <f t="shared" si="13"/>
        <v>0</v>
      </c>
    </row>
    <row r="51" spans="1:12" s="6" customFormat="1" ht="15">
      <c r="A51" s="62" t="s">
        <v>96</v>
      </c>
      <c r="B51" s="61"/>
      <c r="C51" s="58"/>
      <c r="D51" s="76" t="s">
        <v>97</v>
      </c>
      <c r="E51" s="47">
        <f t="shared" si="0"/>
        <v>0</v>
      </c>
      <c r="F51" s="86">
        <f aca="true" t="shared" si="14" ref="F51:L51">F52+F53</f>
        <v>0</v>
      </c>
      <c r="G51" s="87">
        <f t="shared" si="14"/>
        <v>0</v>
      </c>
      <c r="H51" s="87">
        <f t="shared" si="14"/>
        <v>0</v>
      </c>
      <c r="I51" s="87">
        <f t="shared" si="14"/>
        <v>0</v>
      </c>
      <c r="J51" s="87">
        <f t="shared" si="14"/>
        <v>0</v>
      </c>
      <c r="K51" s="87">
        <f t="shared" si="14"/>
        <v>0</v>
      </c>
      <c r="L51" s="87">
        <f t="shared" si="14"/>
        <v>0</v>
      </c>
    </row>
    <row r="52" spans="1:12" s="6" customFormat="1" ht="15">
      <c r="A52" s="62"/>
      <c r="B52" s="59" t="s">
        <v>98</v>
      </c>
      <c r="C52" s="55"/>
      <c r="D52" s="76" t="s">
        <v>99</v>
      </c>
      <c r="E52" s="47">
        <f t="shared" si="0"/>
        <v>0</v>
      </c>
      <c r="F52" s="86"/>
      <c r="G52" s="87"/>
      <c r="H52" s="87"/>
      <c r="I52" s="87"/>
      <c r="J52" s="87"/>
      <c r="K52" s="87"/>
      <c r="L52" s="87"/>
    </row>
    <row r="53" spans="1:12" s="6" customFormat="1" ht="15">
      <c r="A53" s="62"/>
      <c r="B53" s="59" t="s">
        <v>100</v>
      </c>
      <c r="C53" s="55"/>
      <c r="D53" s="76" t="s">
        <v>101</v>
      </c>
      <c r="E53" s="47">
        <f t="shared" si="0"/>
        <v>0</v>
      </c>
      <c r="F53" s="86">
        <v>0</v>
      </c>
      <c r="G53" s="87"/>
      <c r="H53" s="87"/>
      <c r="I53" s="87"/>
      <c r="J53" s="87"/>
      <c r="K53" s="87"/>
      <c r="L53" s="87"/>
    </row>
    <row r="54" spans="1:12" s="7" customFormat="1" ht="15.75">
      <c r="A54" s="62"/>
      <c r="B54" s="56" t="s">
        <v>102</v>
      </c>
      <c r="C54" s="53"/>
      <c r="D54" s="85" t="s">
        <v>103</v>
      </c>
      <c r="E54" s="66">
        <f>SUM(E55)</f>
        <v>159</v>
      </c>
      <c r="F54" s="66">
        <f>SUM(F55)</f>
        <v>159</v>
      </c>
      <c r="G54" s="66">
        <f aca="true" t="shared" si="15" ref="G54:L54">SUM(G55)</f>
        <v>0</v>
      </c>
      <c r="H54" s="66">
        <f t="shared" si="15"/>
        <v>0</v>
      </c>
      <c r="I54" s="66">
        <f t="shared" si="15"/>
        <v>0</v>
      </c>
      <c r="J54" s="66">
        <f t="shared" si="15"/>
        <v>0</v>
      </c>
      <c r="K54" s="66">
        <f t="shared" si="15"/>
        <v>0</v>
      </c>
      <c r="L54" s="66">
        <f t="shared" si="15"/>
        <v>0</v>
      </c>
    </row>
    <row r="55" spans="1:12" s="6" customFormat="1" ht="15">
      <c r="A55" s="62"/>
      <c r="B55" s="59" t="s">
        <v>104</v>
      </c>
      <c r="C55" s="55"/>
      <c r="D55" s="76" t="s">
        <v>105</v>
      </c>
      <c r="E55" s="47">
        <f>SUM(F55:I55)</f>
        <v>159</v>
      </c>
      <c r="F55" s="86">
        <v>159</v>
      </c>
      <c r="G55" s="87"/>
      <c r="H55" s="87"/>
      <c r="I55" s="87"/>
      <c r="J55" s="87"/>
      <c r="K55" s="87"/>
      <c r="L55" s="87"/>
    </row>
    <row r="56" spans="1:12" s="6" customFormat="1" ht="15">
      <c r="A56" s="56" t="s">
        <v>106</v>
      </c>
      <c r="B56" s="59"/>
      <c r="C56" s="58"/>
      <c r="D56" s="85" t="s">
        <v>107</v>
      </c>
      <c r="E56" s="47">
        <f t="shared" si="0"/>
        <v>7100</v>
      </c>
      <c r="F56" s="86">
        <f aca="true" t="shared" si="16" ref="F56:L56">F57</f>
        <v>1100</v>
      </c>
      <c r="G56" s="87">
        <f t="shared" si="16"/>
        <v>2000</v>
      </c>
      <c r="H56" s="87">
        <f t="shared" si="16"/>
        <v>1100</v>
      </c>
      <c r="I56" s="87">
        <f t="shared" si="16"/>
        <v>2900</v>
      </c>
      <c r="J56" s="87">
        <f t="shared" si="16"/>
        <v>0</v>
      </c>
      <c r="K56" s="87">
        <f t="shared" si="16"/>
        <v>0</v>
      </c>
      <c r="L56" s="87">
        <f t="shared" si="16"/>
        <v>0</v>
      </c>
    </row>
    <row r="57" spans="1:12" s="6" customFormat="1" ht="15">
      <c r="A57" s="56" t="s">
        <v>108</v>
      </c>
      <c r="B57" s="59"/>
      <c r="C57" s="58"/>
      <c r="D57" s="85" t="s">
        <v>109</v>
      </c>
      <c r="E57" s="47">
        <f t="shared" si="0"/>
        <v>7100</v>
      </c>
      <c r="F57" s="86">
        <f aca="true" t="shared" si="17" ref="F57:L57">F58+F62</f>
        <v>1100</v>
      </c>
      <c r="G57" s="87">
        <f t="shared" si="17"/>
        <v>2000</v>
      </c>
      <c r="H57" s="87">
        <f t="shared" si="17"/>
        <v>1100</v>
      </c>
      <c r="I57" s="87">
        <f t="shared" si="17"/>
        <v>2900</v>
      </c>
      <c r="J57" s="87">
        <f t="shared" si="17"/>
        <v>0</v>
      </c>
      <c r="K57" s="87">
        <f t="shared" si="17"/>
        <v>0</v>
      </c>
      <c r="L57" s="87">
        <f t="shared" si="17"/>
        <v>0</v>
      </c>
    </row>
    <row r="58" spans="1:12" s="6" customFormat="1" ht="15">
      <c r="A58" s="56" t="s">
        <v>110</v>
      </c>
      <c r="B58" s="59"/>
      <c r="C58" s="58"/>
      <c r="D58" s="76" t="s">
        <v>111</v>
      </c>
      <c r="E58" s="47">
        <f t="shared" si="0"/>
        <v>0</v>
      </c>
      <c r="F58" s="86">
        <f aca="true" t="shared" si="18" ref="F58:L58">F59+F60+F61</f>
        <v>0</v>
      </c>
      <c r="G58" s="87">
        <f t="shared" si="18"/>
        <v>0</v>
      </c>
      <c r="H58" s="87">
        <f t="shared" si="18"/>
        <v>0</v>
      </c>
      <c r="I58" s="87">
        <f t="shared" si="18"/>
        <v>0</v>
      </c>
      <c r="J58" s="87">
        <f t="shared" si="18"/>
        <v>0</v>
      </c>
      <c r="K58" s="87">
        <f t="shared" si="18"/>
        <v>0</v>
      </c>
      <c r="L58" s="87">
        <f t="shared" si="18"/>
        <v>0</v>
      </c>
    </row>
    <row r="59" spans="1:12" s="6" customFormat="1" ht="15">
      <c r="A59" s="56"/>
      <c r="B59" s="59" t="s">
        <v>112</v>
      </c>
      <c r="C59" s="58"/>
      <c r="D59" s="76" t="s">
        <v>113</v>
      </c>
      <c r="E59" s="47">
        <f t="shared" si="0"/>
        <v>0</v>
      </c>
      <c r="F59" s="86"/>
      <c r="G59" s="87"/>
      <c r="H59" s="87"/>
      <c r="I59" s="87"/>
      <c r="J59" s="87"/>
      <c r="K59" s="87"/>
      <c r="L59" s="87"/>
    </row>
    <row r="60" spans="1:12" s="6" customFormat="1" ht="30.75" customHeight="1">
      <c r="A60" s="56"/>
      <c r="B60" s="88" t="s">
        <v>114</v>
      </c>
      <c r="C60" s="89"/>
      <c r="D60" s="76" t="s">
        <v>115</v>
      </c>
      <c r="E60" s="47">
        <f t="shared" si="0"/>
        <v>0</v>
      </c>
      <c r="F60" s="86"/>
      <c r="G60" s="87"/>
      <c r="H60" s="87"/>
      <c r="I60" s="87"/>
      <c r="J60" s="87"/>
      <c r="K60" s="87"/>
      <c r="L60" s="87"/>
    </row>
    <row r="61" spans="1:12" s="6" customFormat="1" ht="30" customHeight="1">
      <c r="A61" s="56"/>
      <c r="B61" s="88" t="s">
        <v>116</v>
      </c>
      <c r="C61" s="89"/>
      <c r="D61" s="76" t="s">
        <v>117</v>
      </c>
      <c r="E61" s="47">
        <f t="shared" si="0"/>
        <v>0</v>
      </c>
      <c r="F61" s="86"/>
      <c r="G61" s="87"/>
      <c r="H61" s="87"/>
      <c r="I61" s="87"/>
      <c r="J61" s="87"/>
      <c r="K61" s="87"/>
      <c r="L61" s="87"/>
    </row>
    <row r="62" spans="1:12" s="6" customFormat="1" ht="15">
      <c r="A62" s="51" t="s">
        <v>118</v>
      </c>
      <c r="B62" s="61"/>
      <c r="C62" s="58"/>
      <c r="D62" s="61" t="s">
        <v>119</v>
      </c>
      <c r="E62" s="47">
        <f t="shared" si="0"/>
        <v>7100</v>
      </c>
      <c r="F62" s="86">
        <f>F63+F64+F65+F66+F67+F71+F74</f>
        <v>1100</v>
      </c>
      <c r="G62" s="86">
        <f aca="true" t="shared" si="19" ref="G62:L62">G63+G64+G65+G66+G67+G71+G74</f>
        <v>2000</v>
      </c>
      <c r="H62" s="86">
        <f t="shared" si="19"/>
        <v>1100</v>
      </c>
      <c r="I62" s="86">
        <f t="shared" si="19"/>
        <v>2900</v>
      </c>
      <c r="J62" s="86">
        <f t="shared" si="19"/>
        <v>0</v>
      </c>
      <c r="K62" s="86">
        <f t="shared" si="19"/>
        <v>0</v>
      </c>
      <c r="L62" s="86">
        <f t="shared" si="19"/>
        <v>0</v>
      </c>
    </row>
    <row r="63" spans="1:12" s="6" customFormat="1" ht="15">
      <c r="A63" s="56"/>
      <c r="B63" s="54" t="s">
        <v>120</v>
      </c>
      <c r="C63" s="55"/>
      <c r="D63" s="76" t="s">
        <v>121</v>
      </c>
      <c r="E63" s="47">
        <f t="shared" si="0"/>
        <v>0</v>
      </c>
      <c r="F63" s="86"/>
      <c r="G63" s="87"/>
      <c r="H63" s="87"/>
      <c r="I63" s="87"/>
      <c r="J63" s="87"/>
      <c r="K63" s="87"/>
      <c r="L63" s="87"/>
    </row>
    <row r="64" spans="1:12" s="6" customFormat="1" ht="16.5" customHeight="1">
      <c r="A64" s="56"/>
      <c r="B64" s="90" t="s">
        <v>122</v>
      </c>
      <c r="C64" s="91"/>
      <c r="D64" s="76" t="s">
        <v>123</v>
      </c>
      <c r="E64" s="47">
        <f t="shared" si="0"/>
        <v>5800</v>
      </c>
      <c r="F64" s="86">
        <v>1000</v>
      </c>
      <c r="G64" s="87">
        <v>2000</v>
      </c>
      <c r="H64" s="87">
        <v>1000</v>
      </c>
      <c r="I64" s="87">
        <v>1800</v>
      </c>
      <c r="J64" s="87"/>
      <c r="K64" s="87"/>
      <c r="L64" s="87"/>
    </row>
    <row r="65" spans="1:12" s="6" customFormat="1" ht="15">
      <c r="A65" s="56"/>
      <c r="B65" s="54" t="s">
        <v>124</v>
      </c>
      <c r="C65" s="55"/>
      <c r="D65" s="76" t="s">
        <v>125</v>
      </c>
      <c r="E65" s="47">
        <f t="shared" si="0"/>
        <v>1300</v>
      </c>
      <c r="F65" s="86">
        <v>100</v>
      </c>
      <c r="G65" s="87"/>
      <c r="H65" s="87">
        <v>100</v>
      </c>
      <c r="I65" s="87">
        <v>1100</v>
      </c>
      <c r="J65" s="87"/>
      <c r="K65" s="87"/>
      <c r="L65" s="87"/>
    </row>
    <row r="66" spans="1:12" s="6" customFormat="1" ht="15" customHeight="1">
      <c r="A66" s="56"/>
      <c r="B66" s="79" t="s">
        <v>126</v>
      </c>
      <c r="C66" s="80"/>
      <c r="D66" s="76" t="s">
        <v>127</v>
      </c>
      <c r="E66" s="47">
        <f t="shared" si="0"/>
        <v>0</v>
      </c>
      <c r="F66" s="86"/>
      <c r="G66" s="87"/>
      <c r="H66" s="87"/>
      <c r="I66" s="87"/>
      <c r="J66" s="87"/>
      <c r="K66" s="87"/>
      <c r="L66" s="87"/>
    </row>
    <row r="67" spans="1:12" s="6" customFormat="1" ht="30.75" customHeight="1">
      <c r="A67" s="56"/>
      <c r="B67" s="79" t="s">
        <v>128</v>
      </c>
      <c r="C67" s="80"/>
      <c r="D67" s="76" t="s">
        <v>129</v>
      </c>
      <c r="E67" s="77">
        <f t="shared" si="0"/>
        <v>0</v>
      </c>
      <c r="F67" s="86"/>
      <c r="G67" s="87"/>
      <c r="H67" s="87"/>
      <c r="I67" s="87"/>
      <c r="J67" s="87"/>
      <c r="K67" s="87"/>
      <c r="L67" s="87"/>
    </row>
    <row r="68" spans="1:12" s="6" customFormat="1" ht="33" customHeight="1">
      <c r="A68" s="56"/>
      <c r="B68" s="92"/>
      <c r="C68" s="60" t="s">
        <v>130</v>
      </c>
      <c r="D68" s="76" t="s">
        <v>131</v>
      </c>
      <c r="E68" s="77">
        <f t="shared" si="0"/>
        <v>0</v>
      </c>
      <c r="F68" s="86"/>
      <c r="G68" s="87"/>
      <c r="H68" s="87"/>
      <c r="I68" s="87"/>
      <c r="J68" s="87"/>
      <c r="K68" s="87"/>
      <c r="L68" s="87"/>
    </row>
    <row r="69" spans="1:12" s="6" customFormat="1" ht="28.5" customHeight="1">
      <c r="A69" s="56"/>
      <c r="B69" s="92"/>
      <c r="C69" s="60" t="s">
        <v>132</v>
      </c>
      <c r="D69" s="76" t="s">
        <v>133</v>
      </c>
      <c r="E69" s="77">
        <f t="shared" si="0"/>
        <v>0</v>
      </c>
      <c r="F69" s="86"/>
      <c r="G69" s="87"/>
      <c r="H69" s="87"/>
      <c r="I69" s="87"/>
      <c r="J69" s="87"/>
      <c r="K69" s="87"/>
      <c r="L69" s="87"/>
    </row>
    <row r="70" spans="1:12" s="6" customFormat="1" ht="18.75" customHeight="1">
      <c r="A70" s="56"/>
      <c r="B70" s="92"/>
      <c r="C70" s="58" t="s">
        <v>134</v>
      </c>
      <c r="D70" s="76" t="s">
        <v>135</v>
      </c>
      <c r="E70" s="77">
        <f t="shared" si="0"/>
        <v>0</v>
      </c>
      <c r="F70" s="86"/>
      <c r="G70" s="87"/>
      <c r="H70" s="87"/>
      <c r="I70" s="87"/>
      <c r="J70" s="87"/>
      <c r="K70" s="87"/>
      <c r="L70" s="87"/>
    </row>
    <row r="71" spans="1:12" s="6" customFormat="1" ht="28.5" customHeight="1">
      <c r="A71" s="56"/>
      <c r="B71" s="79" t="s">
        <v>136</v>
      </c>
      <c r="C71" s="80"/>
      <c r="D71" s="76" t="s">
        <v>137</v>
      </c>
      <c r="E71" s="77">
        <f t="shared" si="0"/>
        <v>0</v>
      </c>
      <c r="F71" s="86">
        <f>F72+F73</f>
        <v>0</v>
      </c>
      <c r="G71" s="86">
        <f aca="true" t="shared" si="20" ref="G71:L71">G72+G73</f>
        <v>0</v>
      </c>
      <c r="H71" s="86">
        <f t="shared" si="20"/>
        <v>0</v>
      </c>
      <c r="I71" s="86">
        <f t="shared" si="20"/>
        <v>0</v>
      </c>
      <c r="J71" s="86">
        <f t="shared" si="20"/>
        <v>0</v>
      </c>
      <c r="K71" s="86">
        <f t="shared" si="20"/>
        <v>0</v>
      </c>
      <c r="L71" s="86">
        <f t="shared" si="20"/>
        <v>0</v>
      </c>
    </row>
    <row r="72" spans="1:12" s="6" customFormat="1" ht="33.75" customHeight="1">
      <c r="A72" s="56"/>
      <c r="B72" s="92"/>
      <c r="C72" s="60" t="s">
        <v>138</v>
      </c>
      <c r="D72" s="76" t="s">
        <v>139</v>
      </c>
      <c r="E72" s="77">
        <f t="shared" si="0"/>
        <v>0</v>
      </c>
      <c r="F72" s="86"/>
      <c r="G72" s="87"/>
      <c r="H72" s="87"/>
      <c r="I72" s="87"/>
      <c r="J72" s="87"/>
      <c r="K72" s="87"/>
      <c r="L72" s="87"/>
    </row>
    <row r="73" spans="1:12" s="6" customFormat="1" ht="30.75" customHeight="1">
      <c r="A73" s="56"/>
      <c r="B73" s="92"/>
      <c r="C73" s="60" t="s">
        <v>140</v>
      </c>
      <c r="D73" s="76" t="s">
        <v>141</v>
      </c>
      <c r="E73" s="77">
        <f t="shared" si="0"/>
        <v>0</v>
      </c>
      <c r="F73" s="86"/>
      <c r="G73" s="87"/>
      <c r="H73" s="87"/>
      <c r="I73" s="87"/>
      <c r="J73" s="87"/>
      <c r="K73" s="87"/>
      <c r="L73" s="87"/>
    </row>
    <row r="74" spans="1:12" s="6" customFormat="1" ht="30.75" customHeight="1">
      <c r="A74" s="56"/>
      <c r="B74" s="92"/>
      <c r="C74" s="60" t="s">
        <v>142</v>
      </c>
      <c r="D74" s="76" t="s">
        <v>143</v>
      </c>
      <c r="E74" s="77">
        <f t="shared" si="0"/>
        <v>0</v>
      </c>
      <c r="F74" s="86"/>
      <c r="G74" s="87"/>
      <c r="H74" s="87"/>
      <c r="I74" s="87"/>
      <c r="J74" s="87"/>
      <c r="K74" s="87"/>
      <c r="L74" s="87"/>
    </row>
    <row r="75" spans="1:12" s="6" customFormat="1" ht="28.5" customHeight="1">
      <c r="A75" s="93" t="s">
        <v>144</v>
      </c>
      <c r="B75" s="93"/>
      <c r="C75" s="94"/>
      <c r="D75" s="95" t="s">
        <v>145</v>
      </c>
      <c r="E75" s="77">
        <f t="shared" si="0"/>
        <v>0</v>
      </c>
      <c r="F75" s="96">
        <f aca="true" t="shared" si="21" ref="F75:L75">F76+F80+F84+F88+F92+F96+F100+F104+F108+F112+F116</f>
        <v>0</v>
      </c>
      <c r="G75" s="97">
        <f t="shared" si="21"/>
        <v>0</v>
      </c>
      <c r="H75" s="97">
        <f t="shared" si="21"/>
        <v>0</v>
      </c>
      <c r="I75" s="97">
        <f t="shared" si="21"/>
        <v>0</v>
      </c>
      <c r="J75" s="97">
        <f t="shared" si="21"/>
        <v>0</v>
      </c>
      <c r="K75" s="97">
        <f t="shared" si="21"/>
        <v>0</v>
      </c>
      <c r="L75" s="97">
        <f t="shared" si="21"/>
        <v>0</v>
      </c>
    </row>
    <row r="76" spans="1:12" s="6" customFormat="1" ht="12" customHeight="1">
      <c r="A76" s="98"/>
      <c r="B76" s="79" t="s">
        <v>146</v>
      </c>
      <c r="C76" s="80"/>
      <c r="D76" s="72" t="s">
        <v>147</v>
      </c>
      <c r="E76" s="47">
        <f t="shared" si="0"/>
        <v>0</v>
      </c>
      <c r="F76" s="96">
        <f aca="true" t="shared" si="22" ref="F76:L76">F77+F78+F79</f>
        <v>0</v>
      </c>
      <c r="G76" s="97">
        <f t="shared" si="22"/>
        <v>0</v>
      </c>
      <c r="H76" s="97">
        <f t="shared" si="22"/>
        <v>0</v>
      </c>
      <c r="I76" s="97">
        <f t="shared" si="22"/>
        <v>0</v>
      </c>
      <c r="J76" s="97">
        <f t="shared" si="22"/>
        <v>0</v>
      </c>
      <c r="K76" s="97">
        <f t="shared" si="22"/>
        <v>0</v>
      </c>
      <c r="L76" s="97">
        <f t="shared" si="22"/>
        <v>0</v>
      </c>
    </row>
    <row r="77" spans="1:12" s="6" customFormat="1" ht="12" customHeight="1">
      <c r="A77" s="98"/>
      <c r="B77" s="92"/>
      <c r="C77" s="99" t="s">
        <v>148</v>
      </c>
      <c r="D77" s="72" t="s">
        <v>149</v>
      </c>
      <c r="E77" s="47">
        <f t="shared" si="0"/>
        <v>0</v>
      </c>
      <c r="F77" s="96"/>
      <c r="G77" s="97"/>
      <c r="H77" s="97"/>
      <c r="I77" s="97"/>
      <c r="J77" s="97"/>
      <c r="K77" s="97"/>
      <c r="L77" s="97"/>
    </row>
    <row r="78" spans="1:12" s="6" customFormat="1" ht="12" customHeight="1">
      <c r="A78" s="98"/>
      <c r="B78" s="92"/>
      <c r="C78" s="99" t="s">
        <v>150</v>
      </c>
      <c r="D78" s="72" t="s">
        <v>151</v>
      </c>
      <c r="E78" s="47">
        <f t="shared" si="0"/>
        <v>0</v>
      </c>
      <c r="F78" s="96"/>
      <c r="G78" s="97"/>
      <c r="H78" s="97"/>
      <c r="I78" s="97"/>
      <c r="J78" s="97"/>
      <c r="K78" s="97"/>
      <c r="L78" s="97"/>
    </row>
    <row r="79" spans="1:12" s="6" customFormat="1" ht="12" customHeight="1">
      <c r="A79" s="98"/>
      <c r="B79" s="92"/>
      <c r="C79" s="99" t="s">
        <v>152</v>
      </c>
      <c r="D79" s="72" t="s">
        <v>153</v>
      </c>
      <c r="E79" s="47">
        <f aca="true" t="shared" si="23" ref="E79:E144">F79+G79+H79+I79</f>
        <v>0</v>
      </c>
      <c r="F79" s="96"/>
      <c r="G79" s="97"/>
      <c r="H79" s="97"/>
      <c r="I79" s="97"/>
      <c r="J79" s="97"/>
      <c r="K79" s="97"/>
      <c r="L79" s="97"/>
    </row>
    <row r="80" spans="1:12" s="6" customFormat="1" ht="12" customHeight="1">
      <c r="A80" s="98"/>
      <c r="B80" s="79" t="s">
        <v>154</v>
      </c>
      <c r="C80" s="80"/>
      <c r="D80" s="72" t="s">
        <v>155</v>
      </c>
      <c r="E80" s="47">
        <f t="shared" si="23"/>
        <v>0</v>
      </c>
      <c r="F80" s="96">
        <f aca="true" t="shared" si="24" ref="F80:L80">F81+F82+F83</f>
        <v>0</v>
      </c>
      <c r="G80" s="97">
        <f t="shared" si="24"/>
        <v>0</v>
      </c>
      <c r="H80" s="97">
        <f t="shared" si="24"/>
        <v>0</v>
      </c>
      <c r="I80" s="97">
        <f t="shared" si="24"/>
        <v>0</v>
      </c>
      <c r="J80" s="97">
        <f t="shared" si="24"/>
        <v>0</v>
      </c>
      <c r="K80" s="97">
        <f t="shared" si="24"/>
        <v>0</v>
      </c>
      <c r="L80" s="97">
        <f t="shared" si="24"/>
        <v>0</v>
      </c>
    </row>
    <row r="81" spans="1:12" s="6" customFormat="1" ht="12" customHeight="1">
      <c r="A81" s="98"/>
      <c r="B81" s="92"/>
      <c r="C81" s="99" t="s">
        <v>148</v>
      </c>
      <c r="D81" s="72" t="s">
        <v>156</v>
      </c>
      <c r="E81" s="47">
        <f t="shared" si="23"/>
        <v>0</v>
      </c>
      <c r="F81" s="96"/>
      <c r="G81" s="97"/>
      <c r="H81" s="97"/>
      <c r="I81" s="97"/>
      <c r="J81" s="97"/>
      <c r="K81" s="97"/>
      <c r="L81" s="97"/>
    </row>
    <row r="82" spans="1:12" s="6" customFormat="1" ht="12" customHeight="1">
      <c r="A82" s="98"/>
      <c r="B82" s="92"/>
      <c r="C82" s="99" t="s">
        <v>150</v>
      </c>
      <c r="D82" s="72" t="s">
        <v>157</v>
      </c>
      <c r="E82" s="47">
        <f t="shared" si="23"/>
        <v>0</v>
      </c>
      <c r="F82" s="96"/>
      <c r="G82" s="97"/>
      <c r="H82" s="97"/>
      <c r="I82" s="97"/>
      <c r="J82" s="97"/>
      <c r="K82" s="97"/>
      <c r="L82" s="97"/>
    </row>
    <row r="83" spans="1:12" s="6" customFormat="1" ht="12" customHeight="1">
      <c r="A83" s="98"/>
      <c r="B83" s="92"/>
      <c r="C83" s="99" t="s">
        <v>152</v>
      </c>
      <c r="D83" s="72" t="s">
        <v>158</v>
      </c>
      <c r="E83" s="47">
        <f t="shared" si="23"/>
        <v>0</v>
      </c>
      <c r="F83" s="96"/>
      <c r="G83" s="97"/>
      <c r="H83" s="97"/>
      <c r="I83" s="97"/>
      <c r="J83" s="97"/>
      <c r="K83" s="97"/>
      <c r="L83" s="97"/>
    </row>
    <row r="84" spans="1:12" s="6" customFormat="1" ht="12" customHeight="1">
      <c r="A84" s="98"/>
      <c r="B84" s="79" t="s">
        <v>159</v>
      </c>
      <c r="C84" s="80"/>
      <c r="D84" s="72" t="s">
        <v>160</v>
      </c>
      <c r="E84" s="47">
        <f t="shared" si="23"/>
        <v>0</v>
      </c>
      <c r="F84" s="96">
        <f aca="true" t="shared" si="25" ref="F84:L84">F85+F86+F87</f>
        <v>0</v>
      </c>
      <c r="G84" s="97">
        <f t="shared" si="25"/>
        <v>0</v>
      </c>
      <c r="H84" s="97">
        <f t="shared" si="25"/>
        <v>0</v>
      </c>
      <c r="I84" s="97">
        <f t="shared" si="25"/>
        <v>0</v>
      </c>
      <c r="J84" s="97">
        <f t="shared" si="25"/>
        <v>0</v>
      </c>
      <c r="K84" s="97">
        <f t="shared" si="25"/>
        <v>0</v>
      </c>
      <c r="L84" s="97">
        <f t="shared" si="25"/>
        <v>0</v>
      </c>
    </row>
    <row r="85" spans="1:12" s="6" customFormat="1" ht="12" customHeight="1">
      <c r="A85" s="98"/>
      <c r="B85" s="92"/>
      <c r="C85" s="99" t="s">
        <v>148</v>
      </c>
      <c r="D85" s="72" t="s">
        <v>161</v>
      </c>
      <c r="E85" s="47">
        <f t="shared" si="23"/>
        <v>0</v>
      </c>
      <c r="F85" s="96"/>
      <c r="G85" s="97"/>
      <c r="H85" s="97"/>
      <c r="I85" s="97"/>
      <c r="J85" s="97"/>
      <c r="K85" s="97"/>
      <c r="L85" s="97"/>
    </row>
    <row r="86" spans="1:12" s="6" customFormat="1" ht="12" customHeight="1">
      <c r="A86" s="98"/>
      <c r="B86" s="92"/>
      <c r="C86" s="99" t="s">
        <v>150</v>
      </c>
      <c r="D86" s="72" t="s">
        <v>162</v>
      </c>
      <c r="E86" s="47">
        <f t="shared" si="23"/>
        <v>0</v>
      </c>
      <c r="F86" s="96"/>
      <c r="G86" s="97"/>
      <c r="H86" s="97"/>
      <c r="I86" s="97"/>
      <c r="J86" s="97"/>
      <c r="K86" s="97"/>
      <c r="L86" s="97"/>
    </row>
    <row r="87" spans="1:12" s="6" customFormat="1" ht="12" customHeight="1">
      <c r="A87" s="98"/>
      <c r="B87" s="92"/>
      <c r="C87" s="99" t="s">
        <v>152</v>
      </c>
      <c r="D87" s="72" t="s">
        <v>163</v>
      </c>
      <c r="E87" s="47">
        <f t="shared" si="23"/>
        <v>0</v>
      </c>
      <c r="F87" s="96"/>
      <c r="G87" s="97"/>
      <c r="H87" s="97"/>
      <c r="I87" s="97"/>
      <c r="J87" s="97"/>
      <c r="K87" s="97"/>
      <c r="L87" s="97"/>
    </row>
    <row r="88" spans="1:12" s="6" customFormat="1" ht="12" customHeight="1">
      <c r="A88" s="98"/>
      <c r="B88" s="79" t="s">
        <v>164</v>
      </c>
      <c r="C88" s="80"/>
      <c r="D88" s="72" t="s">
        <v>165</v>
      </c>
      <c r="E88" s="47">
        <f t="shared" si="23"/>
        <v>0</v>
      </c>
      <c r="F88" s="86">
        <f aca="true" t="shared" si="26" ref="F88:L88">F89+F90+F91</f>
        <v>0</v>
      </c>
      <c r="G88" s="87">
        <f t="shared" si="26"/>
        <v>0</v>
      </c>
      <c r="H88" s="87">
        <f t="shared" si="26"/>
        <v>0</v>
      </c>
      <c r="I88" s="87">
        <f t="shared" si="26"/>
        <v>0</v>
      </c>
      <c r="J88" s="87">
        <f t="shared" si="26"/>
        <v>0</v>
      </c>
      <c r="K88" s="87">
        <f t="shared" si="26"/>
        <v>0</v>
      </c>
      <c r="L88" s="87">
        <f t="shared" si="26"/>
        <v>0</v>
      </c>
    </row>
    <row r="89" spans="1:12" s="6" customFormat="1" ht="12" customHeight="1">
      <c r="A89" s="98"/>
      <c r="B89" s="92"/>
      <c r="C89" s="99" t="s">
        <v>148</v>
      </c>
      <c r="D89" s="72" t="s">
        <v>166</v>
      </c>
      <c r="E89" s="47">
        <f t="shared" si="23"/>
        <v>0</v>
      </c>
      <c r="F89" s="86"/>
      <c r="G89" s="87"/>
      <c r="H89" s="87"/>
      <c r="I89" s="87"/>
      <c r="J89" s="87"/>
      <c r="K89" s="87"/>
      <c r="L89" s="87"/>
    </row>
    <row r="90" spans="1:12" s="6" customFormat="1" ht="12" customHeight="1">
      <c r="A90" s="98"/>
      <c r="B90" s="92"/>
      <c r="C90" s="99" t="s">
        <v>150</v>
      </c>
      <c r="D90" s="72" t="s">
        <v>167</v>
      </c>
      <c r="E90" s="47">
        <f t="shared" si="23"/>
        <v>0</v>
      </c>
      <c r="F90" s="86"/>
      <c r="G90" s="87"/>
      <c r="H90" s="87"/>
      <c r="I90" s="87"/>
      <c r="J90" s="87"/>
      <c r="K90" s="87"/>
      <c r="L90" s="87"/>
    </row>
    <row r="91" spans="1:12" s="6" customFormat="1" ht="12" customHeight="1">
      <c r="A91" s="98"/>
      <c r="B91" s="92"/>
      <c r="C91" s="99" t="s">
        <v>152</v>
      </c>
      <c r="D91" s="72" t="s">
        <v>168</v>
      </c>
      <c r="E91" s="47">
        <f t="shared" si="23"/>
        <v>0</v>
      </c>
      <c r="F91" s="86"/>
      <c r="G91" s="87"/>
      <c r="H91" s="87"/>
      <c r="I91" s="87"/>
      <c r="J91" s="87"/>
      <c r="K91" s="87"/>
      <c r="L91" s="87"/>
    </row>
    <row r="92" spans="1:12" s="6" customFormat="1" ht="12" customHeight="1">
      <c r="A92" s="98"/>
      <c r="B92" s="79" t="s">
        <v>169</v>
      </c>
      <c r="C92" s="80"/>
      <c r="D92" s="72" t="s">
        <v>170</v>
      </c>
      <c r="E92" s="47">
        <f t="shared" si="23"/>
        <v>0</v>
      </c>
      <c r="F92" s="86">
        <f aca="true" t="shared" si="27" ref="F92:L92">F93+F94+F95</f>
        <v>0</v>
      </c>
      <c r="G92" s="87">
        <f t="shared" si="27"/>
        <v>0</v>
      </c>
      <c r="H92" s="87">
        <f t="shared" si="27"/>
        <v>0</v>
      </c>
      <c r="I92" s="87">
        <f t="shared" si="27"/>
        <v>0</v>
      </c>
      <c r="J92" s="87">
        <f t="shared" si="27"/>
        <v>0</v>
      </c>
      <c r="K92" s="87">
        <f t="shared" si="27"/>
        <v>0</v>
      </c>
      <c r="L92" s="87">
        <f t="shared" si="27"/>
        <v>0</v>
      </c>
    </row>
    <row r="93" spans="1:12" s="6" customFormat="1" ht="12" customHeight="1">
      <c r="A93" s="98"/>
      <c r="B93" s="92"/>
      <c r="C93" s="99" t="s">
        <v>148</v>
      </c>
      <c r="D93" s="72" t="s">
        <v>171</v>
      </c>
      <c r="E93" s="47">
        <f t="shared" si="23"/>
        <v>0</v>
      </c>
      <c r="F93" s="86"/>
      <c r="G93" s="87"/>
      <c r="H93" s="87"/>
      <c r="I93" s="87"/>
      <c r="J93" s="87"/>
      <c r="K93" s="87"/>
      <c r="L93" s="87"/>
    </row>
    <row r="94" spans="1:12" s="6" customFormat="1" ht="12" customHeight="1">
      <c r="A94" s="98"/>
      <c r="B94" s="92"/>
      <c r="C94" s="99" t="s">
        <v>150</v>
      </c>
      <c r="D94" s="72" t="s">
        <v>172</v>
      </c>
      <c r="E94" s="47">
        <f t="shared" si="23"/>
        <v>0</v>
      </c>
      <c r="F94" s="86"/>
      <c r="G94" s="87"/>
      <c r="H94" s="87"/>
      <c r="I94" s="87"/>
      <c r="J94" s="87"/>
      <c r="K94" s="87"/>
      <c r="L94" s="87"/>
    </row>
    <row r="95" spans="1:12" s="6" customFormat="1" ht="12" customHeight="1">
      <c r="A95" s="98"/>
      <c r="B95" s="92"/>
      <c r="C95" s="99" t="s">
        <v>152</v>
      </c>
      <c r="D95" s="72" t="s">
        <v>173</v>
      </c>
      <c r="E95" s="47">
        <f t="shared" si="23"/>
        <v>0</v>
      </c>
      <c r="F95" s="86"/>
      <c r="G95" s="87"/>
      <c r="H95" s="87"/>
      <c r="I95" s="87"/>
      <c r="J95" s="87"/>
      <c r="K95" s="87"/>
      <c r="L95" s="87"/>
    </row>
    <row r="96" spans="1:12" s="6" customFormat="1" ht="12" customHeight="1">
      <c r="A96" s="98"/>
      <c r="B96" s="79" t="s">
        <v>174</v>
      </c>
      <c r="C96" s="80"/>
      <c r="D96" s="72" t="s">
        <v>175</v>
      </c>
      <c r="E96" s="47">
        <f t="shared" si="23"/>
        <v>0</v>
      </c>
      <c r="F96" s="86">
        <f aca="true" t="shared" si="28" ref="F96:L96">F97+F98+F99</f>
        <v>0</v>
      </c>
      <c r="G96" s="87">
        <f t="shared" si="28"/>
        <v>0</v>
      </c>
      <c r="H96" s="87">
        <f t="shared" si="28"/>
        <v>0</v>
      </c>
      <c r="I96" s="87">
        <f t="shared" si="28"/>
        <v>0</v>
      </c>
      <c r="J96" s="87">
        <f t="shared" si="28"/>
        <v>0</v>
      </c>
      <c r="K96" s="87">
        <f t="shared" si="28"/>
        <v>0</v>
      </c>
      <c r="L96" s="87">
        <f t="shared" si="28"/>
        <v>0</v>
      </c>
    </row>
    <row r="97" spans="1:12" s="6" customFormat="1" ht="12" customHeight="1">
      <c r="A97" s="98"/>
      <c r="B97" s="92"/>
      <c r="C97" s="99" t="s">
        <v>148</v>
      </c>
      <c r="D97" s="72" t="s">
        <v>176</v>
      </c>
      <c r="E97" s="47">
        <f t="shared" si="23"/>
        <v>0</v>
      </c>
      <c r="F97" s="86"/>
      <c r="G97" s="87"/>
      <c r="H97" s="87"/>
      <c r="I97" s="87"/>
      <c r="J97" s="87"/>
      <c r="K97" s="87"/>
      <c r="L97" s="87"/>
    </row>
    <row r="98" spans="1:12" s="6" customFormat="1" ht="12" customHeight="1">
      <c r="A98" s="98"/>
      <c r="B98" s="92"/>
      <c r="C98" s="99" t="s">
        <v>150</v>
      </c>
      <c r="D98" s="72" t="s">
        <v>177</v>
      </c>
      <c r="E98" s="47">
        <f t="shared" si="23"/>
        <v>0</v>
      </c>
      <c r="F98" s="86"/>
      <c r="G98" s="87"/>
      <c r="H98" s="87"/>
      <c r="I98" s="87"/>
      <c r="J98" s="87"/>
      <c r="K98" s="87"/>
      <c r="L98" s="87"/>
    </row>
    <row r="99" spans="1:12" s="6" customFormat="1" ht="12" customHeight="1">
      <c r="A99" s="98"/>
      <c r="B99" s="92"/>
      <c r="C99" s="99" t="s">
        <v>152</v>
      </c>
      <c r="D99" s="72" t="s">
        <v>178</v>
      </c>
      <c r="E99" s="47">
        <f t="shared" si="23"/>
        <v>0</v>
      </c>
      <c r="F99" s="86"/>
      <c r="G99" s="87"/>
      <c r="H99" s="87"/>
      <c r="I99" s="87"/>
      <c r="J99" s="87"/>
      <c r="K99" s="87"/>
      <c r="L99" s="87"/>
    </row>
    <row r="100" spans="1:12" s="6" customFormat="1" ht="12" customHeight="1">
      <c r="A100" s="98"/>
      <c r="B100" s="79" t="s">
        <v>179</v>
      </c>
      <c r="C100" s="80"/>
      <c r="D100" s="72" t="s">
        <v>180</v>
      </c>
      <c r="E100" s="47">
        <f t="shared" si="23"/>
        <v>0</v>
      </c>
      <c r="F100" s="86">
        <f aca="true" t="shared" si="29" ref="F100:L100">F101+F102+F103</f>
        <v>0</v>
      </c>
      <c r="G100" s="87">
        <f t="shared" si="29"/>
        <v>0</v>
      </c>
      <c r="H100" s="87">
        <f t="shared" si="29"/>
        <v>0</v>
      </c>
      <c r="I100" s="87">
        <f t="shared" si="29"/>
        <v>0</v>
      </c>
      <c r="J100" s="87">
        <f t="shared" si="29"/>
        <v>0</v>
      </c>
      <c r="K100" s="87">
        <f t="shared" si="29"/>
        <v>0</v>
      </c>
      <c r="L100" s="87">
        <f t="shared" si="29"/>
        <v>0</v>
      </c>
    </row>
    <row r="101" spans="1:12" s="6" customFormat="1" ht="12" customHeight="1">
      <c r="A101" s="98"/>
      <c r="B101" s="92"/>
      <c r="C101" s="99" t="s">
        <v>148</v>
      </c>
      <c r="D101" s="72" t="s">
        <v>181</v>
      </c>
      <c r="E101" s="47">
        <f t="shared" si="23"/>
        <v>0</v>
      </c>
      <c r="F101" s="86"/>
      <c r="G101" s="87"/>
      <c r="H101" s="87"/>
      <c r="I101" s="87"/>
      <c r="J101" s="87"/>
      <c r="K101" s="87"/>
      <c r="L101" s="87"/>
    </row>
    <row r="102" spans="1:12" s="6" customFormat="1" ht="12" customHeight="1">
      <c r="A102" s="98"/>
      <c r="B102" s="92"/>
      <c r="C102" s="99" t="s">
        <v>150</v>
      </c>
      <c r="D102" s="72" t="s">
        <v>182</v>
      </c>
      <c r="E102" s="47">
        <f t="shared" si="23"/>
        <v>0</v>
      </c>
      <c r="F102" s="86"/>
      <c r="G102" s="87"/>
      <c r="H102" s="87"/>
      <c r="I102" s="87"/>
      <c r="J102" s="87"/>
      <c r="K102" s="87"/>
      <c r="L102" s="87"/>
    </row>
    <row r="103" spans="1:12" s="6" customFormat="1" ht="12" customHeight="1">
      <c r="A103" s="98"/>
      <c r="B103" s="92"/>
      <c r="C103" s="99" t="s">
        <v>152</v>
      </c>
      <c r="D103" s="72" t="s">
        <v>183</v>
      </c>
      <c r="E103" s="47">
        <f t="shared" si="23"/>
        <v>0</v>
      </c>
      <c r="F103" s="86"/>
      <c r="G103" s="87"/>
      <c r="H103" s="87"/>
      <c r="I103" s="87"/>
      <c r="J103" s="87"/>
      <c r="K103" s="87"/>
      <c r="L103" s="87"/>
    </row>
    <row r="104" spans="1:12" s="6" customFormat="1" ht="13.5" customHeight="1">
      <c r="A104" s="98"/>
      <c r="B104" s="79" t="s">
        <v>184</v>
      </c>
      <c r="C104" s="80"/>
      <c r="D104" s="72" t="s">
        <v>185</v>
      </c>
      <c r="E104" s="47">
        <f t="shared" si="23"/>
        <v>0</v>
      </c>
      <c r="F104" s="96">
        <f aca="true" t="shared" si="30" ref="F104:L104">F105+F106+F107</f>
        <v>0</v>
      </c>
      <c r="G104" s="97">
        <f t="shared" si="30"/>
        <v>0</v>
      </c>
      <c r="H104" s="97">
        <f t="shared" si="30"/>
        <v>0</v>
      </c>
      <c r="I104" s="97">
        <f t="shared" si="30"/>
        <v>0</v>
      </c>
      <c r="J104" s="97">
        <f t="shared" si="30"/>
        <v>0</v>
      </c>
      <c r="K104" s="97">
        <f t="shared" si="30"/>
        <v>0</v>
      </c>
      <c r="L104" s="97">
        <f t="shared" si="30"/>
        <v>0</v>
      </c>
    </row>
    <row r="105" spans="1:12" s="6" customFormat="1" ht="13.5" customHeight="1">
      <c r="A105" s="98"/>
      <c r="B105" s="92"/>
      <c r="C105" s="99" t="s">
        <v>148</v>
      </c>
      <c r="D105" s="72" t="s">
        <v>186</v>
      </c>
      <c r="E105" s="47">
        <f t="shared" si="23"/>
        <v>0</v>
      </c>
      <c r="F105" s="96"/>
      <c r="G105" s="97"/>
      <c r="H105" s="97"/>
      <c r="I105" s="97"/>
      <c r="J105" s="97"/>
      <c r="K105" s="97"/>
      <c r="L105" s="97"/>
    </row>
    <row r="106" spans="1:12" s="6" customFormat="1" ht="13.5" customHeight="1">
      <c r="A106" s="98"/>
      <c r="B106" s="92"/>
      <c r="C106" s="99" t="s">
        <v>150</v>
      </c>
      <c r="D106" s="72" t="s">
        <v>187</v>
      </c>
      <c r="E106" s="47">
        <f t="shared" si="23"/>
        <v>0</v>
      </c>
      <c r="F106" s="96"/>
      <c r="G106" s="97"/>
      <c r="H106" s="97"/>
      <c r="I106" s="97"/>
      <c r="J106" s="97"/>
      <c r="K106" s="97"/>
      <c r="L106" s="97"/>
    </row>
    <row r="107" spans="1:12" s="6" customFormat="1" ht="13.5" customHeight="1">
      <c r="A107" s="98"/>
      <c r="B107" s="92"/>
      <c r="C107" s="99" t="s">
        <v>152</v>
      </c>
      <c r="D107" s="72" t="s">
        <v>188</v>
      </c>
      <c r="E107" s="47">
        <f t="shared" si="23"/>
        <v>0</v>
      </c>
      <c r="F107" s="96"/>
      <c r="G107" s="97"/>
      <c r="H107" s="97"/>
      <c r="I107" s="97"/>
      <c r="J107" s="97"/>
      <c r="K107" s="97"/>
      <c r="L107" s="97"/>
    </row>
    <row r="108" spans="1:12" s="6" customFormat="1" ht="13.5" customHeight="1">
      <c r="A108" s="98"/>
      <c r="B108" s="79" t="s">
        <v>189</v>
      </c>
      <c r="C108" s="80"/>
      <c r="D108" s="72" t="s">
        <v>190</v>
      </c>
      <c r="E108" s="47">
        <f t="shared" si="23"/>
        <v>0</v>
      </c>
      <c r="F108" s="96">
        <f aca="true" t="shared" si="31" ref="F108:L108">F109+F110+F111</f>
        <v>0</v>
      </c>
      <c r="G108" s="97">
        <f t="shared" si="31"/>
        <v>0</v>
      </c>
      <c r="H108" s="97">
        <f t="shared" si="31"/>
        <v>0</v>
      </c>
      <c r="I108" s="97">
        <f t="shared" si="31"/>
        <v>0</v>
      </c>
      <c r="J108" s="97">
        <f t="shared" si="31"/>
        <v>0</v>
      </c>
      <c r="K108" s="97">
        <f t="shared" si="31"/>
        <v>0</v>
      </c>
      <c r="L108" s="97">
        <f t="shared" si="31"/>
        <v>0</v>
      </c>
    </row>
    <row r="109" spans="1:12" s="6" customFormat="1" ht="13.5" customHeight="1">
      <c r="A109" s="98"/>
      <c r="B109" s="92"/>
      <c r="C109" s="99" t="s">
        <v>148</v>
      </c>
      <c r="D109" s="72" t="s">
        <v>191</v>
      </c>
      <c r="E109" s="47">
        <f t="shared" si="23"/>
        <v>0</v>
      </c>
      <c r="F109" s="96"/>
      <c r="G109" s="97"/>
      <c r="H109" s="97"/>
      <c r="I109" s="97"/>
      <c r="J109" s="97"/>
      <c r="K109" s="97"/>
      <c r="L109" s="97"/>
    </row>
    <row r="110" spans="1:12" s="6" customFormat="1" ht="13.5" customHeight="1">
      <c r="A110" s="98"/>
      <c r="B110" s="92"/>
      <c r="C110" s="99" t="s">
        <v>150</v>
      </c>
      <c r="D110" s="72" t="s">
        <v>192</v>
      </c>
      <c r="E110" s="47">
        <f t="shared" si="23"/>
        <v>0</v>
      </c>
      <c r="F110" s="96"/>
      <c r="G110" s="97"/>
      <c r="H110" s="97"/>
      <c r="I110" s="97"/>
      <c r="J110" s="97"/>
      <c r="K110" s="97"/>
      <c r="L110" s="97"/>
    </row>
    <row r="111" spans="1:12" s="6" customFormat="1" ht="13.5" customHeight="1">
      <c r="A111" s="98"/>
      <c r="B111" s="92"/>
      <c r="C111" s="99" t="s">
        <v>152</v>
      </c>
      <c r="D111" s="72" t="s">
        <v>193</v>
      </c>
      <c r="E111" s="47">
        <f t="shared" si="23"/>
        <v>0</v>
      </c>
      <c r="F111" s="96"/>
      <c r="G111" s="97"/>
      <c r="H111" s="97"/>
      <c r="I111" s="97"/>
      <c r="J111" s="97"/>
      <c r="K111" s="97"/>
      <c r="L111" s="97"/>
    </row>
    <row r="112" spans="1:12" s="6" customFormat="1" ht="13.5" customHeight="1">
      <c r="A112" s="98"/>
      <c r="B112" s="79" t="s">
        <v>194</v>
      </c>
      <c r="C112" s="80"/>
      <c r="D112" s="72" t="s">
        <v>195</v>
      </c>
      <c r="E112" s="47">
        <f t="shared" si="23"/>
        <v>0</v>
      </c>
      <c r="F112" s="96">
        <f aca="true" t="shared" si="32" ref="F112:L112">F113+F114+F115</f>
        <v>0</v>
      </c>
      <c r="G112" s="97">
        <f t="shared" si="32"/>
        <v>0</v>
      </c>
      <c r="H112" s="97">
        <f t="shared" si="32"/>
        <v>0</v>
      </c>
      <c r="I112" s="97">
        <f t="shared" si="32"/>
        <v>0</v>
      </c>
      <c r="J112" s="97">
        <f t="shared" si="32"/>
        <v>0</v>
      </c>
      <c r="K112" s="97">
        <f t="shared" si="32"/>
        <v>0</v>
      </c>
      <c r="L112" s="97">
        <f t="shared" si="32"/>
        <v>0</v>
      </c>
    </row>
    <row r="113" spans="1:12" s="6" customFormat="1" ht="13.5" customHeight="1">
      <c r="A113" s="98"/>
      <c r="B113" s="92"/>
      <c r="C113" s="99" t="s">
        <v>148</v>
      </c>
      <c r="D113" s="72" t="s">
        <v>196</v>
      </c>
      <c r="E113" s="47">
        <f t="shared" si="23"/>
        <v>0</v>
      </c>
      <c r="F113" s="96"/>
      <c r="G113" s="97"/>
      <c r="H113" s="97"/>
      <c r="I113" s="97"/>
      <c r="J113" s="97"/>
      <c r="K113" s="97"/>
      <c r="L113" s="97"/>
    </row>
    <row r="114" spans="1:12" s="6" customFormat="1" ht="13.5" customHeight="1">
      <c r="A114" s="98"/>
      <c r="B114" s="92"/>
      <c r="C114" s="99" t="s">
        <v>150</v>
      </c>
      <c r="D114" s="72" t="s">
        <v>197</v>
      </c>
      <c r="E114" s="47">
        <f t="shared" si="23"/>
        <v>0</v>
      </c>
      <c r="F114" s="96"/>
      <c r="G114" s="97"/>
      <c r="H114" s="97"/>
      <c r="I114" s="97"/>
      <c r="J114" s="97"/>
      <c r="K114" s="97"/>
      <c r="L114" s="97"/>
    </row>
    <row r="115" spans="1:12" s="6" customFormat="1" ht="13.5" customHeight="1">
      <c r="A115" s="98"/>
      <c r="B115" s="92"/>
      <c r="C115" s="99" t="s">
        <v>198</v>
      </c>
      <c r="D115" s="72" t="s">
        <v>199</v>
      </c>
      <c r="E115" s="47">
        <f t="shared" si="23"/>
        <v>0</v>
      </c>
      <c r="F115" s="96"/>
      <c r="G115" s="97"/>
      <c r="H115" s="97"/>
      <c r="I115" s="97"/>
      <c r="J115" s="97"/>
      <c r="K115" s="97"/>
      <c r="L115" s="97"/>
    </row>
    <row r="116" spans="1:12" s="6" customFormat="1" ht="13.5" customHeight="1">
      <c r="A116" s="98"/>
      <c r="B116" s="79" t="s">
        <v>200</v>
      </c>
      <c r="C116" s="80"/>
      <c r="D116" s="72" t="s">
        <v>201</v>
      </c>
      <c r="E116" s="47">
        <f t="shared" si="23"/>
        <v>0</v>
      </c>
      <c r="F116" s="96">
        <f aca="true" t="shared" si="33" ref="F116:L116">F117+F118+F119</f>
        <v>0</v>
      </c>
      <c r="G116" s="97">
        <f t="shared" si="33"/>
        <v>0</v>
      </c>
      <c r="H116" s="97">
        <f t="shared" si="33"/>
        <v>0</v>
      </c>
      <c r="I116" s="97">
        <f t="shared" si="33"/>
        <v>0</v>
      </c>
      <c r="J116" s="97">
        <f t="shared" si="33"/>
        <v>0</v>
      </c>
      <c r="K116" s="97">
        <f t="shared" si="33"/>
        <v>0</v>
      </c>
      <c r="L116" s="97">
        <f t="shared" si="33"/>
        <v>0</v>
      </c>
    </row>
    <row r="117" spans="1:12" s="6" customFormat="1" ht="13.5" customHeight="1">
      <c r="A117" s="98"/>
      <c r="B117" s="92"/>
      <c r="C117" s="99" t="s">
        <v>148</v>
      </c>
      <c r="D117" s="72" t="s">
        <v>202</v>
      </c>
      <c r="E117" s="47">
        <f t="shared" si="23"/>
        <v>0</v>
      </c>
      <c r="F117" s="96"/>
      <c r="G117" s="97"/>
      <c r="H117" s="97"/>
      <c r="I117" s="97"/>
      <c r="J117" s="97"/>
      <c r="K117" s="97"/>
      <c r="L117" s="97"/>
    </row>
    <row r="118" spans="1:12" s="6" customFormat="1" ht="13.5" customHeight="1">
      <c r="A118" s="98"/>
      <c r="B118" s="92"/>
      <c r="C118" s="99" t="s">
        <v>150</v>
      </c>
      <c r="D118" s="72" t="s">
        <v>203</v>
      </c>
      <c r="E118" s="47">
        <f t="shared" si="23"/>
        <v>0</v>
      </c>
      <c r="F118" s="96"/>
      <c r="G118" s="97"/>
      <c r="H118" s="97"/>
      <c r="I118" s="97"/>
      <c r="J118" s="97"/>
      <c r="K118" s="97"/>
      <c r="L118" s="97"/>
    </row>
    <row r="119" spans="1:12" s="6" customFormat="1" ht="13.5" customHeight="1">
      <c r="A119" s="98"/>
      <c r="B119" s="92"/>
      <c r="C119" s="99" t="s">
        <v>198</v>
      </c>
      <c r="D119" s="72" t="s">
        <v>204</v>
      </c>
      <c r="E119" s="47">
        <f t="shared" si="23"/>
        <v>0</v>
      </c>
      <c r="F119" s="96"/>
      <c r="G119" s="97"/>
      <c r="H119" s="97"/>
      <c r="I119" s="97"/>
      <c r="J119" s="97"/>
      <c r="K119" s="97"/>
      <c r="L119" s="97"/>
    </row>
    <row r="120" spans="1:12" ht="14.25" customHeight="1">
      <c r="A120" s="100"/>
      <c r="B120" s="100"/>
      <c r="C120" s="101"/>
      <c r="D120" s="72"/>
      <c r="E120" s="47">
        <f t="shared" si="23"/>
        <v>0</v>
      </c>
      <c r="F120" s="48"/>
      <c r="G120" s="49"/>
      <c r="H120" s="49"/>
      <c r="I120" s="49"/>
      <c r="J120" s="49"/>
      <c r="K120" s="49"/>
      <c r="L120" s="49"/>
    </row>
    <row r="121" spans="1:12" s="5" customFormat="1" ht="15">
      <c r="A121" s="102" t="s">
        <v>205</v>
      </c>
      <c r="B121" s="103"/>
      <c r="C121" s="104"/>
      <c r="D121" s="105" t="s">
        <v>206</v>
      </c>
      <c r="E121" s="41">
        <f t="shared" si="23"/>
        <v>111282.11</v>
      </c>
      <c r="F121" s="42">
        <f>F122+F161+F159</f>
        <v>36619.36</v>
      </c>
      <c r="G121" s="42">
        <f aca="true" t="shared" si="34" ref="G121:L121">G122+G161+G159</f>
        <v>31893.94</v>
      </c>
      <c r="H121" s="42">
        <f t="shared" si="34"/>
        <v>24884.3</v>
      </c>
      <c r="I121" s="42">
        <f t="shared" si="34"/>
        <v>17884.51</v>
      </c>
      <c r="J121" s="42">
        <f t="shared" si="34"/>
        <v>119746.99999999999</v>
      </c>
      <c r="K121" s="42">
        <f t="shared" si="34"/>
        <v>120746.99999999999</v>
      </c>
      <c r="L121" s="42">
        <f t="shared" si="34"/>
        <v>121747</v>
      </c>
    </row>
    <row r="122" spans="1:12" ht="15">
      <c r="A122" s="43" t="s">
        <v>19</v>
      </c>
      <c r="B122" s="44"/>
      <c r="C122" s="45"/>
      <c r="D122" s="46" t="s">
        <v>20</v>
      </c>
      <c r="E122" s="47">
        <f t="shared" si="23"/>
        <v>105323.11</v>
      </c>
      <c r="F122" s="48">
        <f aca="true" t="shared" si="35" ref="F122:L122">F123+F127</f>
        <v>35460.36</v>
      </c>
      <c r="G122" s="48">
        <f t="shared" si="35"/>
        <v>29893.94</v>
      </c>
      <c r="H122" s="48">
        <f t="shared" si="35"/>
        <v>23884.3</v>
      </c>
      <c r="I122" s="48">
        <f t="shared" si="35"/>
        <v>16084.509999999998</v>
      </c>
      <c r="J122" s="48">
        <f t="shared" si="35"/>
        <v>119746.99999999999</v>
      </c>
      <c r="K122" s="48">
        <f t="shared" si="35"/>
        <v>120746.99999999999</v>
      </c>
      <c r="L122" s="48">
        <f t="shared" si="35"/>
        <v>121747</v>
      </c>
    </row>
    <row r="123" spans="1:12" ht="15">
      <c r="A123" s="43" t="s">
        <v>21</v>
      </c>
      <c r="B123" s="44"/>
      <c r="C123" s="45"/>
      <c r="D123" s="46" t="s">
        <v>22</v>
      </c>
      <c r="E123" s="47">
        <f t="shared" si="23"/>
        <v>0</v>
      </c>
      <c r="F123" s="48">
        <f aca="true" t="shared" si="36" ref="F123:L125">F124</f>
        <v>0</v>
      </c>
      <c r="G123" s="49">
        <f t="shared" si="36"/>
        <v>0</v>
      </c>
      <c r="H123" s="49">
        <f t="shared" si="36"/>
        <v>0</v>
      </c>
      <c r="I123" s="49">
        <f t="shared" si="36"/>
        <v>0</v>
      </c>
      <c r="J123" s="49">
        <f t="shared" si="36"/>
        <v>0</v>
      </c>
      <c r="K123" s="49">
        <f t="shared" si="36"/>
        <v>0</v>
      </c>
      <c r="L123" s="49">
        <f t="shared" si="36"/>
        <v>0</v>
      </c>
    </row>
    <row r="124" spans="1:12" ht="15">
      <c r="A124" s="43" t="s">
        <v>23</v>
      </c>
      <c r="B124" s="44"/>
      <c r="C124" s="45"/>
      <c r="D124" s="50" t="s">
        <v>24</v>
      </c>
      <c r="E124" s="47">
        <f t="shared" si="23"/>
        <v>0</v>
      </c>
      <c r="F124" s="48">
        <f t="shared" si="36"/>
        <v>0</v>
      </c>
      <c r="G124" s="49">
        <f t="shared" si="36"/>
        <v>0</v>
      </c>
      <c r="H124" s="49">
        <f t="shared" si="36"/>
        <v>0</v>
      </c>
      <c r="I124" s="49">
        <f t="shared" si="36"/>
        <v>0</v>
      </c>
      <c r="J124" s="49">
        <f t="shared" si="36"/>
        <v>0</v>
      </c>
      <c r="K124" s="49">
        <f t="shared" si="36"/>
        <v>0</v>
      </c>
      <c r="L124" s="49">
        <f t="shared" si="36"/>
        <v>0</v>
      </c>
    </row>
    <row r="125" spans="1:12" ht="15">
      <c r="A125" s="51" t="s">
        <v>25</v>
      </c>
      <c r="B125" s="52"/>
      <c r="C125" s="53"/>
      <c r="D125" s="46" t="s">
        <v>26</v>
      </c>
      <c r="E125" s="47">
        <f t="shared" si="23"/>
        <v>0</v>
      </c>
      <c r="F125" s="48">
        <f t="shared" si="36"/>
        <v>0</v>
      </c>
      <c r="G125" s="49">
        <f t="shared" si="36"/>
        <v>0</v>
      </c>
      <c r="H125" s="49">
        <f t="shared" si="36"/>
        <v>0</v>
      </c>
      <c r="I125" s="49">
        <f t="shared" si="36"/>
        <v>0</v>
      </c>
      <c r="J125" s="49">
        <f t="shared" si="36"/>
        <v>0</v>
      </c>
      <c r="K125" s="49">
        <f t="shared" si="36"/>
        <v>0</v>
      </c>
      <c r="L125" s="49">
        <f t="shared" si="36"/>
        <v>0</v>
      </c>
    </row>
    <row r="126" spans="1:12" ht="15">
      <c r="A126" s="43"/>
      <c r="B126" s="54" t="s">
        <v>27</v>
      </c>
      <c r="C126" s="55"/>
      <c r="D126" s="46" t="s">
        <v>28</v>
      </c>
      <c r="E126" s="47">
        <f t="shared" si="23"/>
        <v>0</v>
      </c>
      <c r="F126" s="48"/>
      <c r="G126" s="49"/>
      <c r="H126" s="49"/>
      <c r="I126" s="49"/>
      <c r="J126" s="49"/>
      <c r="K126" s="49"/>
      <c r="L126" s="49"/>
    </row>
    <row r="127" spans="1:12" ht="15">
      <c r="A127" s="56" t="s">
        <v>29</v>
      </c>
      <c r="B127" s="57"/>
      <c r="C127" s="58"/>
      <c r="D127" s="50" t="s">
        <v>30</v>
      </c>
      <c r="E127" s="47">
        <f>F127+G127+H127+I127</f>
        <v>105323.11</v>
      </c>
      <c r="F127" s="48">
        <f>F128+F135+F133</f>
        <v>35460.36</v>
      </c>
      <c r="G127" s="48">
        <f aca="true" t="shared" si="37" ref="G127:L127">G128+G135+G133</f>
        <v>29893.94</v>
      </c>
      <c r="H127" s="48">
        <f t="shared" si="37"/>
        <v>23884.3</v>
      </c>
      <c r="I127" s="48">
        <f t="shared" si="37"/>
        <v>16084.509999999998</v>
      </c>
      <c r="J127" s="48">
        <f t="shared" si="37"/>
        <v>119746.99999999999</v>
      </c>
      <c r="K127" s="48">
        <f t="shared" si="37"/>
        <v>120746.99999999999</v>
      </c>
      <c r="L127" s="48">
        <f t="shared" si="37"/>
        <v>121747</v>
      </c>
    </row>
    <row r="128" spans="1:12" ht="15">
      <c r="A128" s="51" t="s">
        <v>31</v>
      </c>
      <c r="B128" s="59"/>
      <c r="C128" s="60"/>
      <c r="D128" s="50" t="s">
        <v>32</v>
      </c>
      <c r="E128" s="47">
        <f t="shared" si="23"/>
        <v>0</v>
      </c>
      <c r="F128" s="48">
        <f aca="true" t="shared" si="38" ref="F128:L128">F129</f>
        <v>0</v>
      </c>
      <c r="G128" s="49">
        <f t="shared" si="38"/>
        <v>0</v>
      </c>
      <c r="H128" s="49">
        <f t="shared" si="38"/>
        <v>0</v>
      </c>
      <c r="I128" s="49">
        <f t="shared" si="38"/>
        <v>0</v>
      </c>
      <c r="J128" s="49">
        <f t="shared" si="38"/>
        <v>0</v>
      </c>
      <c r="K128" s="49">
        <f t="shared" si="38"/>
        <v>0</v>
      </c>
      <c r="L128" s="49">
        <f t="shared" si="38"/>
        <v>0</v>
      </c>
    </row>
    <row r="129" spans="1:12" ht="15">
      <c r="A129" s="51" t="s">
        <v>33</v>
      </c>
      <c r="B129" s="61"/>
      <c r="C129" s="60"/>
      <c r="D129" s="46" t="s">
        <v>34</v>
      </c>
      <c r="E129" s="47">
        <f t="shared" si="23"/>
        <v>0</v>
      </c>
      <c r="F129" s="48">
        <f aca="true" t="shared" si="39" ref="F129:L129">F130+F131+F132</f>
        <v>0</v>
      </c>
      <c r="G129" s="49">
        <f t="shared" si="39"/>
        <v>0</v>
      </c>
      <c r="H129" s="49">
        <f t="shared" si="39"/>
        <v>0</v>
      </c>
      <c r="I129" s="49">
        <f t="shared" si="39"/>
        <v>0</v>
      </c>
      <c r="J129" s="49">
        <f t="shared" si="39"/>
        <v>0</v>
      </c>
      <c r="K129" s="49">
        <f t="shared" si="39"/>
        <v>0</v>
      </c>
      <c r="L129" s="49">
        <f t="shared" si="39"/>
        <v>0</v>
      </c>
    </row>
    <row r="130" spans="1:12" ht="15">
      <c r="A130" s="62"/>
      <c r="B130" s="54" t="s">
        <v>35</v>
      </c>
      <c r="C130" s="55"/>
      <c r="D130" s="63" t="s">
        <v>36</v>
      </c>
      <c r="E130" s="47">
        <f t="shared" si="23"/>
        <v>0</v>
      </c>
      <c r="F130" s="48"/>
      <c r="G130" s="49"/>
      <c r="H130" s="49"/>
      <c r="I130" s="49"/>
      <c r="J130" s="49"/>
      <c r="K130" s="49"/>
      <c r="L130" s="49"/>
    </row>
    <row r="131" spans="1:12" ht="15">
      <c r="A131" s="56"/>
      <c r="B131" s="54" t="s">
        <v>37</v>
      </c>
      <c r="C131" s="55"/>
      <c r="D131" s="64" t="s">
        <v>38</v>
      </c>
      <c r="E131" s="47">
        <f t="shared" si="23"/>
        <v>0</v>
      </c>
      <c r="F131" s="48"/>
      <c r="G131" s="49"/>
      <c r="H131" s="49"/>
      <c r="I131" s="49"/>
      <c r="J131" s="49"/>
      <c r="K131" s="49"/>
      <c r="L131" s="49"/>
    </row>
    <row r="132" spans="1:12" ht="15">
      <c r="A132" s="56"/>
      <c r="B132" s="54" t="s">
        <v>39</v>
      </c>
      <c r="C132" s="55"/>
      <c r="D132" s="64" t="s">
        <v>40</v>
      </c>
      <c r="E132" s="47">
        <f t="shared" si="23"/>
        <v>0</v>
      </c>
      <c r="F132" s="48"/>
      <c r="G132" s="49"/>
      <c r="H132" s="49"/>
      <c r="I132" s="49"/>
      <c r="J132" s="49"/>
      <c r="K132" s="49"/>
      <c r="L132" s="49"/>
    </row>
    <row r="133" spans="1:12" s="2" customFormat="1" ht="15.75">
      <c r="A133" s="56"/>
      <c r="B133" s="51" t="s">
        <v>41</v>
      </c>
      <c r="C133" s="53"/>
      <c r="D133" s="65">
        <v>31.1</v>
      </c>
      <c r="E133" s="66">
        <f t="shared" si="23"/>
        <v>0.8400000000000001</v>
      </c>
      <c r="F133" s="67">
        <f aca="true" t="shared" si="40" ref="F133:L133">F134</f>
        <v>0.5</v>
      </c>
      <c r="G133" s="67">
        <f t="shared" si="40"/>
        <v>0.34</v>
      </c>
      <c r="H133" s="67">
        <f t="shared" si="40"/>
        <v>0</v>
      </c>
      <c r="I133" s="67">
        <f t="shared" si="40"/>
        <v>0</v>
      </c>
      <c r="J133" s="67">
        <f t="shared" si="40"/>
        <v>1</v>
      </c>
      <c r="K133" s="67">
        <f t="shared" si="40"/>
        <v>1.2</v>
      </c>
      <c r="L133" s="67">
        <f t="shared" si="40"/>
        <v>1.44</v>
      </c>
    </row>
    <row r="134" spans="1:12" ht="15">
      <c r="A134" s="56"/>
      <c r="B134" s="54" t="s">
        <v>42</v>
      </c>
      <c r="C134" s="55"/>
      <c r="D134" s="68" t="s">
        <v>43</v>
      </c>
      <c r="E134" s="47">
        <f t="shared" si="23"/>
        <v>0.8400000000000001</v>
      </c>
      <c r="F134" s="48">
        <v>0.5</v>
      </c>
      <c r="G134" s="49">
        <v>0.34</v>
      </c>
      <c r="H134" s="49"/>
      <c r="I134" s="49"/>
      <c r="J134" s="49">
        <v>1</v>
      </c>
      <c r="K134" s="49">
        <v>1.2</v>
      </c>
      <c r="L134" s="49">
        <v>1.44</v>
      </c>
    </row>
    <row r="135" spans="1:12" ht="15">
      <c r="A135" s="56" t="s">
        <v>44</v>
      </c>
      <c r="B135" s="59"/>
      <c r="C135" s="58"/>
      <c r="D135" s="69" t="s">
        <v>45</v>
      </c>
      <c r="E135" s="47">
        <f t="shared" si="23"/>
        <v>105322.26999999999</v>
      </c>
      <c r="F135" s="48">
        <f aca="true" t="shared" si="41" ref="F135:L135">F136+F149+F151+F153+F155</f>
        <v>35459.86</v>
      </c>
      <c r="G135" s="49">
        <f t="shared" si="41"/>
        <v>29893.6</v>
      </c>
      <c r="H135" s="49">
        <f t="shared" si="41"/>
        <v>23884.3</v>
      </c>
      <c r="I135" s="49">
        <f t="shared" si="41"/>
        <v>16084.509999999998</v>
      </c>
      <c r="J135" s="49">
        <f t="shared" si="41"/>
        <v>119745.99999999999</v>
      </c>
      <c r="K135" s="49">
        <f t="shared" si="41"/>
        <v>120745.79999999999</v>
      </c>
      <c r="L135" s="49">
        <f t="shared" si="41"/>
        <v>121745.56</v>
      </c>
    </row>
    <row r="136" spans="1:12" ht="33.75" customHeight="1">
      <c r="A136" s="70" t="s">
        <v>46</v>
      </c>
      <c r="B136" s="70"/>
      <c r="C136" s="71"/>
      <c r="D136" s="72" t="s">
        <v>47</v>
      </c>
      <c r="E136" s="47">
        <f t="shared" si="23"/>
        <v>105592.95</v>
      </c>
      <c r="F136" s="48">
        <f aca="true" t="shared" si="42" ref="F136:L136">F137+F138+F139+F140+F141+F142+F143+F144+F145+F146+F147+F148</f>
        <v>35730.54</v>
      </c>
      <c r="G136" s="49">
        <f t="shared" si="42"/>
        <v>29893.6</v>
      </c>
      <c r="H136" s="49">
        <f t="shared" si="42"/>
        <v>23884.3</v>
      </c>
      <c r="I136" s="49">
        <f t="shared" si="42"/>
        <v>16084.509999999998</v>
      </c>
      <c r="J136" s="49">
        <f t="shared" si="42"/>
        <v>119745.99999999999</v>
      </c>
      <c r="K136" s="49">
        <f t="shared" si="42"/>
        <v>120745.79999999999</v>
      </c>
      <c r="L136" s="49">
        <f t="shared" si="42"/>
        <v>121745.56</v>
      </c>
    </row>
    <row r="137" spans="1:12" ht="15">
      <c r="A137" s="62"/>
      <c r="B137" s="54" t="s">
        <v>48</v>
      </c>
      <c r="C137" s="55"/>
      <c r="D137" s="46" t="s">
        <v>49</v>
      </c>
      <c r="E137" s="47">
        <f t="shared" si="23"/>
        <v>0</v>
      </c>
      <c r="F137" s="48"/>
      <c r="G137" s="49"/>
      <c r="H137" s="49"/>
      <c r="I137" s="49"/>
      <c r="J137" s="49"/>
      <c r="K137" s="49"/>
      <c r="L137" s="49"/>
    </row>
    <row r="138" spans="1:12" ht="15">
      <c r="A138" s="62"/>
      <c r="B138" s="54" t="s">
        <v>50</v>
      </c>
      <c r="C138" s="55"/>
      <c r="D138" s="46" t="s">
        <v>51</v>
      </c>
      <c r="E138" s="47">
        <f t="shared" si="23"/>
        <v>1582.88</v>
      </c>
      <c r="F138" s="48">
        <v>623.72</v>
      </c>
      <c r="G138" s="49">
        <v>266.66</v>
      </c>
      <c r="H138" s="49">
        <v>95.5</v>
      </c>
      <c r="I138" s="49">
        <v>597</v>
      </c>
      <c r="J138" s="49">
        <v>1782.29</v>
      </c>
      <c r="K138" s="49">
        <v>2022.96</v>
      </c>
      <c r="L138" s="49">
        <v>2100</v>
      </c>
    </row>
    <row r="139" spans="1:12" ht="15">
      <c r="A139" s="62"/>
      <c r="B139" s="54" t="s">
        <v>52</v>
      </c>
      <c r="C139" s="55"/>
      <c r="D139" s="46" t="s">
        <v>53</v>
      </c>
      <c r="E139" s="47">
        <f t="shared" si="23"/>
        <v>0</v>
      </c>
      <c r="F139" s="48"/>
      <c r="G139" s="49"/>
      <c r="H139" s="49"/>
      <c r="I139" s="49"/>
      <c r="J139" s="49"/>
      <c r="K139" s="49"/>
      <c r="L139" s="49"/>
    </row>
    <row r="140" spans="1:12" ht="15">
      <c r="A140" s="73"/>
      <c r="B140" s="54" t="s">
        <v>54</v>
      </c>
      <c r="C140" s="55"/>
      <c r="D140" s="46" t="s">
        <v>55</v>
      </c>
      <c r="E140" s="47">
        <f t="shared" si="23"/>
        <v>0</v>
      </c>
      <c r="F140" s="48"/>
      <c r="G140" s="49"/>
      <c r="H140" s="49"/>
      <c r="I140" s="49"/>
      <c r="J140" s="49"/>
      <c r="K140" s="49"/>
      <c r="L140" s="49"/>
    </row>
    <row r="141" spans="1:12" ht="15">
      <c r="A141" s="74"/>
      <c r="B141" s="54" t="s">
        <v>56</v>
      </c>
      <c r="C141" s="55"/>
      <c r="D141" s="46" t="s">
        <v>57</v>
      </c>
      <c r="E141" s="47">
        <f t="shared" si="23"/>
        <v>0</v>
      </c>
      <c r="F141" s="48"/>
      <c r="G141" s="49"/>
      <c r="H141" s="49"/>
      <c r="I141" s="49"/>
      <c r="J141" s="49"/>
      <c r="K141" s="49"/>
      <c r="L141" s="49"/>
    </row>
    <row r="142" spans="1:12" ht="15">
      <c r="A142" s="74"/>
      <c r="B142" s="54" t="s">
        <v>58</v>
      </c>
      <c r="C142" s="55"/>
      <c r="D142" s="46" t="s">
        <v>59</v>
      </c>
      <c r="E142" s="47">
        <f t="shared" si="23"/>
        <v>0</v>
      </c>
      <c r="F142" s="48"/>
      <c r="G142" s="49"/>
      <c r="H142" s="49"/>
      <c r="I142" s="49"/>
      <c r="J142" s="49"/>
      <c r="K142" s="49"/>
      <c r="L142" s="49"/>
    </row>
    <row r="143" spans="1:12" ht="15">
      <c r="A143" s="74"/>
      <c r="B143" s="54" t="s">
        <v>60</v>
      </c>
      <c r="C143" s="55"/>
      <c r="D143" s="46" t="s">
        <v>61</v>
      </c>
      <c r="E143" s="47">
        <f t="shared" si="23"/>
        <v>185</v>
      </c>
      <c r="F143" s="48">
        <v>100</v>
      </c>
      <c r="G143" s="49">
        <v>35</v>
      </c>
      <c r="H143" s="49">
        <v>30</v>
      </c>
      <c r="I143" s="49">
        <v>20</v>
      </c>
      <c r="J143" s="49">
        <v>222</v>
      </c>
      <c r="K143" s="49">
        <v>266.4</v>
      </c>
      <c r="L143" s="49">
        <v>319.68</v>
      </c>
    </row>
    <row r="144" spans="1:12" ht="15">
      <c r="A144" s="74"/>
      <c r="B144" s="54" t="s">
        <v>62</v>
      </c>
      <c r="C144" s="55"/>
      <c r="D144" s="46" t="s">
        <v>63</v>
      </c>
      <c r="E144" s="47">
        <f t="shared" si="23"/>
        <v>81287.42</v>
      </c>
      <c r="F144" s="48">
        <v>28651.5</v>
      </c>
      <c r="G144" s="49">
        <v>22700</v>
      </c>
      <c r="H144" s="49">
        <v>17960.5</v>
      </c>
      <c r="I144" s="49">
        <v>11975.42</v>
      </c>
      <c r="J144" s="49">
        <v>93117.87</v>
      </c>
      <c r="K144" s="49">
        <v>92948.04</v>
      </c>
      <c r="L144" s="49">
        <v>91695.88</v>
      </c>
    </row>
    <row r="145" spans="1:12" s="6" customFormat="1" ht="15">
      <c r="A145" s="74"/>
      <c r="B145" s="54" t="s">
        <v>64</v>
      </c>
      <c r="C145" s="55"/>
      <c r="D145" s="76" t="s">
        <v>65</v>
      </c>
      <c r="E145" s="77">
        <f aca="true" t="shared" si="43" ref="E145:E210">F145+G145+H145+I145</f>
        <v>13127.400000000001</v>
      </c>
      <c r="F145" s="78">
        <v>4062.15</v>
      </c>
      <c r="G145" s="77">
        <v>3929.27</v>
      </c>
      <c r="H145" s="77">
        <v>2489.19</v>
      </c>
      <c r="I145" s="77">
        <v>2646.79</v>
      </c>
      <c r="J145" s="77">
        <v>13857.54</v>
      </c>
      <c r="K145" s="77">
        <v>14115.4</v>
      </c>
      <c r="L145" s="77">
        <v>14800</v>
      </c>
    </row>
    <row r="146" spans="1:12" s="6" customFormat="1" ht="26.25" customHeight="1">
      <c r="A146" s="74"/>
      <c r="B146" s="79" t="s">
        <v>66</v>
      </c>
      <c r="C146" s="80"/>
      <c r="D146" s="76" t="s">
        <v>67</v>
      </c>
      <c r="E146" s="77">
        <f t="shared" si="43"/>
        <v>6780.250000000001</v>
      </c>
      <c r="F146" s="78">
        <v>1454.17</v>
      </c>
      <c r="G146" s="77">
        <v>2144.67</v>
      </c>
      <c r="H146" s="77">
        <v>2499.61</v>
      </c>
      <c r="I146" s="77">
        <v>681.8</v>
      </c>
      <c r="J146" s="77">
        <v>8136.3</v>
      </c>
      <c r="K146" s="77">
        <v>8763</v>
      </c>
      <c r="L146" s="77">
        <v>10200</v>
      </c>
    </row>
    <row r="147" spans="1:12" s="6" customFormat="1" ht="15">
      <c r="A147" s="74"/>
      <c r="B147" s="54" t="s">
        <v>68</v>
      </c>
      <c r="C147" s="55"/>
      <c r="D147" s="76" t="s">
        <v>69</v>
      </c>
      <c r="E147" s="77">
        <f t="shared" si="43"/>
        <v>2630</v>
      </c>
      <c r="F147" s="78">
        <v>839</v>
      </c>
      <c r="G147" s="77">
        <v>818</v>
      </c>
      <c r="H147" s="77">
        <v>809.5</v>
      </c>
      <c r="I147" s="77">
        <v>163.5</v>
      </c>
      <c r="J147" s="87">
        <v>2630</v>
      </c>
      <c r="K147" s="87">
        <v>2630</v>
      </c>
      <c r="L147" s="87">
        <v>2630</v>
      </c>
    </row>
    <row r="148" spans="1:12" ht="15">
      <c r="A148" s="73"/>
      <c r="B148" s="54" t="s">
        <v>70</v>
      </c>
      <c r="C148" s="55"/>
      <c r="D148" s="72" t="s">
        <v>71</v>
      </c>
      <c r="E148" s="47">
        <f t="shared" si="43"/>
        <v>0</v>
      </c>
      <c r="F148" s="48"/>
      <c r="G148" s="49"/>
      <c r="H148" s="49"/>
      <c r="I148" s="49"/>
      <c r="J148" s="49"/>
      <c r="K148" s="49"/>
      <c r="L148" s="49"/>
    </row>
    <row r="149" spans="1:12" ht="15">
      <c r="A149" s="62" t="s">
        <v>72</v>
      </c>
      <c r="B149" s="61"/>
      <c r="C149" s="81"/>
      <c r="D149" s="46" t="s">
        <v>73</v>
      </c>
      <c r="E149" s="47">
        <f t="shared" si="43"/>
        <v>0</v>
      </c>
      <c r="F149" s="48">
        <f aca="true" t="shared" si="44" ref="F149:L149">F150</f>
        <v>0</v>
      </c>
      <c r="G149" s="49">
        <f t="shared" si="44"/>
        <v>0</v>
      </c>
      <c r="H149" s="49">
        <f t="shared" si="44"/>
        <v>0</v>
      </c>
      <c r="I149" s="49">
        <f t="shared" si="44"/>
        <v>0</v>
      </c>
      <c r="J149" s="49">
        <f t="shared" si="44"/>
        <v>0</v>
      </c>
      <c r="K149" s="49">
        <f t="shared" si="44"/>
        <v>0</v>
      </c>
      <c r="L149" s="49">
        <f t="shared" si="44"/>
        <v>0</v>
      </c>
    </row>
    <row r="150" spans="1:12" ht="15">
      <c r="A150" s="73"/>
      <c r="B150" s="59" t="s">
        <v>74</v>
      </c>
      <c r="C150" s="55"/>
      <c r="D150" s="46" t="s">
        <v>75</v>
      </c>
      <c r="E150" s="47">
        <f t="shared" si="43"/>
        <v>0</v>
      </c>
      <c r="F150" s="48"/>
      <c r="G150" s="49"/>
      <c r="H150" s="49"/>
      <c r="I150" s="49"/>
      <c r="J150" s="49"/>
      <c r="K150" s="49"/>
      <c r="L150" s="49"/>
    </row>
    <row r="151" spans="1:12" ht="15">
      <c r="A151" s="62" t="s">
        <v>76</v>
      </c>
      <c r="B151" s="61"/>
      <c r="C151" s="58"/>
      <c r="D151" s="46" t="s">
        <v>77</v>
      </c>
      <c r="E151" s="47">
        <f t="shared" si="43"/>
        <v>0</v>
      </c>
      <c r="F151" s="48">
        <f aca="true" t="shared" si="45" ref="F151:L151">F152</f>
        <v>0</v>
      </c>
      <c r="G151" s="49">
        <f t="shared" si="45"/>
        <v>0</v>
      </c>
      <c r="H151" s="49">
        <f t="shared" si="45"/>
        <v>0</v>
      </c>
      <c r="I151" s="49">
        <f t="shared" si="45"/>
        <v>0</v>
      </c>
      <c r="J151" s="49">
        <f t="shared" si="45"/>
        <v>0</v>
      </c>
      <c r="K151" s="49">
        <f t="shared" si="45"/>
        <v>0</v>
      </c>
      <c r="L151" s="49">
        <f t="shared" si="45"/>
        <v>0</v>
      </c>
    </row>
    <row r="152" spans="1:12" ht="15">
      <c r="A152" s="62"/>
      <c r="B152" s="59" t="s">
        <v>78</v>
      </c>
      <c r="C152" s="55"/>
      <c r="D152" s="46" t="s">
        <v>79</v>
      </c>
      <c r="E152" s="47">
        <f t="shared" si="43"/>
        <v>0</v>
      </c>
      <c r="F152" s="48"/>
      <c r="G152" s="49"/>
      <c r="H152" s="49"/>
      <c r="I152" s="49"/>
      <c r="J152" s="49"/>
      <c r="K152" s="49"/>
      <c r="L152" s="49"/>
    </row>
    <row r="153" spans="1:12" ht="15">
      <c r="A153" s="62" t="s">
        <v>80</v>
      </c>
      <c r="B153" s="61"/>
      <c r="C153" s="58"/>
      <c r="D153" s="46" t="s">
        <v>81</v>
      </c>
      <c r="E153" s="47">
        <f t="shared" si="43"/>
        <v>0</v>
      </c>
      <c r="F153" s="48">
        <f aca="true" t="shared" si="46" ref="F153:L153">F154</f>
        <v>0</v>
      </c>
      <c r="G153" s="49">
        <f t="shared" si="46"/>
        <v>0</v>
      </c>
      <c r="H153" s="49">
        <f t="shared" si="46"/>
        <v>0</v>
      </c>
      <c r="I153" s="49">
        <f t="shared" si="46"/>
        <v>0</v>
      </c>
      <c r="J153" s="49">
        <f t="shared" si="46"/>
        <v>0</v>
      </c>
      <c r="K153" s="49">
        <f t="shared" si="46"/>
        <v>0</v>
      </c>
      <c r="L153" s="49">
        <f t="shared" si="46"/>
        <v>0</v>
      </c>
    </row>
    <row r="154" spans="1:12" ht="15">
      <c r="A154" s="62"/>
      <c r="B154" s="54" t="s">
        <v>82</v>
      </c>
      <c r="C154" s="55"/>
      <c r="D154" s="46" t="s">
        <v>83</v>
      </c>
      <c r="E154" s="47">
        <f t="shared" si="43"/>
        <v>0</v>
      </c>
      <c r="F154" s="48"/>
      <c r="G154" s="49">
        <v>0</v>
      </c>
      <c r="H154" s="49"/>
      <c r="I154" s="49"/>
      <c r="J154" s="49"/>
      <c r="K154" s="49"/>
      <c r="L154" s="49"/>
    </row>
    <row r="155" spans="1:12" ht="15">
      <c r="A155" s="51" t="s">
        <v>207</v>
      </c>
      <c r="B155" s="52"/>
      <c r="C155" s="53"/>
      <c r="D155" s="46" t="s">
        <v>85</v>
      </c>
      <c r="E155" s="47">
        <f t="shared" si="43"/>
        <v>-270.68</v>
      </c>
      <c r="F155" s="48">
        <f aca="true" t="shared" si="47" ref="F155:L155">F156+F157+F158</f>
        <v>-270.68</v>
      </c>
      <c r="G155" s="49">
        <f t="shared" si="47"/>
        <v>0</v>
      </c>
      <c r="H155" s="49">
        <f t="shared" si="47"/>
        <v>0</v>
      </c>
      <c r="I155" s="49">
        <f t="shared" si="47"/>
        <v>0</v>
      </c>
      <c r="J155" s="49">
        <f t="shared" si="47"/>
        <v>0</v>
      </c>
      <c r="K155" s="49">
        <f t="shared" si="47"/>
        <v>0</v>
      </c>
      <c r="L155" s="49">
        <f t="shared" si="47"/>
        <v>0</v>
      </c>
    </row>
    <row r="156" spans="1:12" ht="15">
      <c r="A156" s="51"/>
      <c r="B156" s="54" t="s">
        <v>86</v>
      </c>
      <c r="C156" s="55"/>
      <c r="D156" s="46" t="s">
        <v>87</v>
      </c>
      <c r="E156" s="47">
        <f t="shared" si="43"/>
        <v>0</v>
      </c>
      <c r="F156" s="48"/>
      <c r="G156" s="49"/>
      <c r="H156" s="49">
        <v>0</v>
      </c>
      <c r="I156" s="49"/>
      <c r="J156" s="49"/>
      <c r="K156" s="49"/>
      <c r="L156" s="49"/>
    </row>
    <row r="157" spans="1:12" ht="15">
      <c r="A157" s="51"/>
      <c r="B157" s="54" t="s">
        <v>88</v>
      </c>
      <c r="C157" s="55"/>
      <c r="D157" s="46" t="s">
        <v>89</v>
      </c>
      <c r="E157" s="47">
        <f t="shared" si="43"/>
        <v>-270.68</v>
      </c>
      <c r="F157" s="48">
        <v>-270.68</v>
      </c>
      <c r="G157" s="49"/>
      <c r="H157" s="82"/>
      <c r="I157" s="49"/>
      <c r="J157" s="49"/>
      <c r="K157" s="49"/>
      <c r="L157" s="49"/>
    </row>
    <row r="158" spans="1:12" ht="15">
      <c r="A158" s="51"/>
      <c r="B158" s="54" t="s">
        <v>92</v>
      </c>
      <c r="C158" s="55"/>
      <c r="D158" s="46" t="s">
        <v>93</v>
      </c>
      <c r="E158" s="47">
        <f t="shared" si="43"/>
        <v>0</v>
      </c>
      <c r="F158" s="48"/>
      <c r="G158" s="49"/>
      <c r="H158" s="49"/>
      <c r="I158" s="49"/>
      <c r="J158" s="49"/>
      <c r="K158" s="49"/>
      <c r="L158" s="49"/>
    </row>
    <row r="159" spans="1:12" s="2" customFormat="1" ht="15.75">
      <c r="A159" s="51"/>
      <c r="B159" s="56" t="s">
        <v>102</v>
      </c>
      <c r="C159" s="53"/>
      <c r="D159" s="85" t="s">
        <v>103</v>
      </c>
      <c r="E159" s="66">
        <f>SUM(F159:I159)</f>
        <v>159</v>
      </c>
      <c r="F159" s="67">
        <f>F160</f>
        <v>159</v>
      </c>
      <c r="G159" s="67">
        <f>G160</f>
        <v>0</v>
      </c>
      <c r="H159" s="67">
        <f>H160</f>
        <v>0</v>
      </c>
      <c r="I159" s="67">
        <f>I160</f>
        <v>0</v>
      </c>
      <c r="J159" s="106"/>
      <c r="K159" s="106"/>
      <c r="L159" s="106"/>
    </row>
    <row r="160" spans="1:12" ht="15">
      <c r="A160" s="51"/>
      <c r="B160" s="59" t="s">
        <v>104</v>
      </c>
      <c r="C160" s="55"/>
      <c r="D160" s="76" t="s">
        <v>105</v>
      </c>
      <c r="E160" s="47">
        <f>SUM(F160:I160)</f>
        <v>159</v>
      </c>
      <c r="F160" s="48">
        <v>159</v>
      </c>
      <c r="G160" s="49"/>
      <c r="H160" s="49"/>
      <c r="I160" s="49"/>
      <c r="J160" s="49"/>
      <c r="K160" s="49"/>
      <c r="L160" s="49"/>
    </row>
    <row r="161" spans="1:12" ht="15">
      <c r="A161" s="56" t="s">
        <v>106</v>
      </c>
      <c r="B161" s="59"/>
      <c r="C161" s="58"/>
      <c r="D161" s="50" t="s">
        <v>107</v>
      </c>
      <c r="E161" s="47">
        <f t="shared" si="43"/>
        <v>5800</v>
      </c>
      <c r="F161" s="48">
        <f aca="true" t="shared" si="48" ref="F161:L161">F162</f>
        <v>1000</v>
      </c>
      <c r="G161" s="49">
        <f t="shared" si="48"/>
        <v>2000</v>
      </c>
      <c r="H161" s="49">
        <f t="shared" si="48"/>
        <v>1000</v>
      </c>
      <c r="I161" s="49">
        <f t="shared" si="48"/>
        <v>1800</v>
      </c>
      <c r="J161" s="49">
        <f t="shared" si="48"/>
        <v>0</v>
      </c>
      <c r="K161" s="49">
        <f t="shared" si="48"/>
        <v>0</v>
      </c>
      <c r="L161" s="49">
        <f t="shared" si="48"/>
        <v>0</v>
      </c>
    </row>
    <row r="162" spans="1:12" ht="15">
      <c r="A162" s="56" t="s">
        <v>208</v>
      </c>
      <c r="B162" s="59"/>
      <c r="C162" s="58"/>
      <c r="D162" s="50" t="s">
        <v>109</v>
      </c>
      <c r="E162" s="47">
        <f t="shared" si="43"/>
        <v>5800</v>
      </c>
      <c r="F162" s="48">
        <f aca="true" t="shared" si="49" ref="F162:L162">F163+F166</f>
        <v>1000</v>
      </c>
      <c r="G162" s="49">
        <f t="shared" si="49"/>
        <v>2000</v>
      </c>
      <c r="H162" s="49">
        <f t="shared" si="49"/>
        <v>1000</v>
      </c>
      <c r="I162" s="49">
        <f t="shared" si="49"/>
        <v>1800</v>
      </c>
      <c r="J162" s="49">
        <f t="shared" si="49"/>
        <v>0</v>
      </c>
      <c r="K162" s="49">
        <f t="shared" si="49"/>
        <v>0</v>
      </c>
      <c r="L162" s="49">
        <f t="shared" si="49"/>
        <v>0</v>
      </c>
    </row>
    <row r="163" spans="1:12" ht="15">
      <c r="A163" s="56" t="s">
        <v>209</v>
      </c>
      <c r="B163" s="59"/>
      <c r="C163" s="58"/>
      <c r="D163" s="50" t="s">
        <v>111</v>
      </c>
      <c r="E163" s="47">
        <f t="shared" si="43"/>
        <v>0</v>
      </c>
      <c r="F163" s="48">
        <f aca="true" t="shared" si="50" ref="F163:L163">F164+F165</f>
        <v>0</v>
      </c>
      <c r="G163" s="49">
        <f t="shared" si="50"/>
        <v>0</v>
      </c>
      <c r="H163" s="49">
        <f t="shared" si="50"/>
        <v>0</v>
      </c>
      <c r="I163" s="49">
        <f t="shared" si="50"/>
        <v>0</v>
      </c>
      <c r="J163" s="49">
        <f t="shared" si="50"/>
        <v>0</v>
      </c>
      <c r="K163" s="49">
        <f t="shared" si="50"/>
        <v>0</v>
      </c>
      <c r="L163" s="49">
        <f t="shared" si="50"/>
        <v>0</v>
      </c>
    </row>
    <row r="164" spans="1:12" ht="15">
      <c r="A164" s="56"/>
      <c r="B164" s="59" t="s">
        <v>112</v>
      </c>
      <c r="C164" s="58"/>
      <c r="D164" s="76" t="s">
        <v>113</v>
      </c>
      <c r="E164" s="47">
        <f t="shared" si="43"/>
        <v>0</v>
      </c>
      <c r="F164" s="48"/>
      <c r="G164" s="49"/>
      <c r="H164" s="49"/>
      <c r="I164" s="49"/>
      <c r="J164" s="49"/>
      <c r="K164" s="49"/>
      <c r="L164" s="49"/>
    </row>
    <row r="165" spans="1:12" s="6" customFormat="1" ht="30" customHeight="1">
      <c r="A165" s="56"/>
      <c r="B165" s="88" t="s">
        <v>116</v>
      </c>
      <c r="C165" s="89"/>
      <c r="D165" s="76" t="s">
        <v>117</v>
      </c>
      <c r="E165" s="77">
        <f t="shared" si="43"/>
        <v>0</v>
      </c>
      <c r="F165" s="86"/>
      <c r="G165" s="87"/>
      <c r="H165" s="87"/>
      <c r="I165" s="87"/>
      <c r="J165" s="87"/>
      <c r="K165" s="87"/>
      <c r="L165" s="87"/>
    </row>
    <row r="166" spans="1:12" ht="15">
      <c r="A166" s="51" t="s">
        <v>210</v>
      </c>
      <c r="B166" s="61"/>
      <c r="C166" s="58"/>
      <c r="D166" s="61" t="s">
        <v>119</v>
      </c>
      <c r="E166" s="47">
        <f t="shared" si="43"/>
        <v>5800</v>
      </c>
      <c r="F166" s="48">
        <f aca="true" t="shared" si="51" ref="F166:L166">F167+F168+F169</f>
        <v>1000</v>
      </c>
      <c r="G166" s="49">
        <f t="shared" si="51"/>
        <v>2000</v>
      </c>
      <c r="H166" s="49">
        <f t="shared" si="51"/>
        <v>1000</v>
      </c>
      <c r="I166" s="49">
        <f t="shared" si="51"/>
        <v>1800</v>
      </c>
      <c r="J166" s="49">
        <f t="shared" si="51"/>
        <v>0</v>
      </c>
      <c r="K166" s="49">
        <f t="shared" si="51"/>
        <v>0</v>
      </c>
      <c r="L166" s="49">
        <f t="shared" si="51"/>
        <v>0</v>
      </c>
    </row>
    <row r="167" spans="1:12" ht="15">
      <c r="A167" s="56"/>
      <c r="B167" s="54" t="s">
        <v>120</v>
      </c>
      <c r="C167" s="55"/>
      <c r="D167" s="46" t="s">
        <v>121</v>
      </c>
      <c r="E167" s="47">
        <f t="shared" si="43"/>
        <v>0</v>
      </c>
      <c r="F167" s="48"/>
      <c r="G167" s="49"/>
      <c r="H167" s="49"/>
      <c r="I167" s="49"/>
      <c r="J167" s="49"/>
      <c r="K167" s="49"/>
      <c r="L167" s="49"/>
    </row>
    <row r="168" spans="1:12" ht="15">
      <c r="A168" s="56"/>
      <c r="B168" s="90" t="s">
        <v>122</v>
      </c>
      <c r="C168" s="91"/>
      <c r="D168" s="46" t="s">
        <v>123</v>
      </c>
      <c r="E168" s="47">
        <f t="shared" si="43"/>
        <v>5800</v>
      </c>
      <c r="F168" s="86">
        <v>1000</v>
      </c>
      <c r="G168" s="87">
        <v>2000</v>
      </c>
      <c r="H168" s="87">
        <v>1000</v>
      </c>
      <c r="I168" s="87">
        <v>1800</v>
      </c>
      <c r="J168" s="87"/>
      <c r="K168" s="87"/>
      <c r="L168" s="87"/>
    </row>
    <row r="169" spans="1:12" s="6" customFormat="1" ht="15" customHeight="1">
      <c r="A169" s="56"/>
      <c r="B169" s="79" t="s">
        <v>126</v>
      </c>
      <c r="C169" s="80"/>
      <c r="D169" s="76" t="s">
        <v>127</v>
      </c>
      <c r="E169" s="77">
        <f t="shared" si="43"/>
        <v>0</v>
      </c>
      <c r="F169" s="86"/>
      <c r="G169" s="87"/>
      <c r="H169" s="87"/>
      <c r="I169" s="87"/>
      <c r="J169" s="87"/>
      <c r="K169" s="87"/>
      <c r="L169" s="87"/>
    </row>
    <row r="170" spans="1:12" s="5" customFormat="1" ht="15">
      <c r="A170" s="107" t="s">
        <v>211</v>
      </c>
      <c r="B170" s="107"/>
      <c r="C170" s="108"/>
      <c r="D170" s="105" t="s">
        <v>206</v>
      </c>
      <c r="E170" s="41">
        <f t="shared" si="43"/>
        <v>1570.68</v>
      </c>
      <c r="F170" s="42">
        <f aca="true" t="shared" si="52" ref="F170:L170">F171+F175+F179+F193</f>
        <v>370.68</v>
      </c>
      <c r="G170" s="109">
        <f t="shared" si="52"/>
        <v>0</v>
      </c>
      <c r="H170" s="109">
        <f t="shared" si="52"/>
        <v>100</v>
      </c>
      <c r="I170" s="109">
        <f t="shared" si="52"/>
        <v>1100</v>
      </c>
      <c r="J170" s="109">
        <f t="shared" si="52"/>
        <v>0</v>
      </c>
      <c r="K170" s="109">
        <f t="shared" si="52"/>
        <v>0</v>
      </c>
      <c r="L170" s="109">
        <f t="shared" si="52"/>
        <v>0</v>
      </c>
    </row>
    <row r="171" spans="1:12" ht="15">
      <c r="A171" s="56" t="s">
        <v>212</v>
      </c>
      <c r="B171" s="57"/>
      <c r="C171" s="58"/>
      <c r="D171" s="50" t="s">
        <v>30</v>
      </c>
      <c r="E171" s="47">
        <f t="shared" si="43"/>
        <v>270.68</v>
      </c>
      <c r="F171" s="48">
        <f aca="true" t="shared" si="53" ref="F171:L173">F172</f>
        <v>270.68</v>
      </c>
      <c r="G171" s="49">
        <f t="shared" si="53"/>
        <v>0</v>
      </c>
      <c r="H171" s="49">
        <f t="shared" si="53"/>
        <v>0</v>
      </c>
      <c r="I171" s="49">
        <f t="shared" si="53"/>
        <v>0</v>
      </c>
      <c r="J171" s="49">
        <f t="shared" si="53"/>
        <v>0</v>
      </c>
      <c r="K171" s="49">
        <f t="shared" si="53"/>
        <v>0</v>
      </c>
      <c r="L171" s="49">
        <f t="shared" si="53"/>
        <v>0</v>
      </c>
    </row>
    <row r="172" spans="1:12" ht="15">
      <c r="A172" s="56" t="s">
        <v>213</v>
      </c>
      <c r="B172" s="59"/>
      <c r="C172" s="58"/>
      <c r="D172" s="69" t="s">
        <v>45</v>
      </c>
      <c r="E172" s="47">
        <f t="shared" si="43"/>
        <v>270.68</v>
      </c>
      <c r="F172" s="48">
        <f t="shared" si="53"/>
        <v>270.68</v>
      </c>
      <c r="G172" s="49">
        <f t="shared" si="53"/>
        <v>0</v>
      </c>
      <c r="H172" s="49">
        <f t="shared" si="53"/>
        <v>0</v>
      </c>
      <c r="I172" s="49">
        <f t="shared" si="53"/>
        <v>0</v>
      </c>
      <c r="J172" s="49">
        <f t="shared" si="53"/>
        <v>0</v>
      </c>
      <c r="K172" s="49">
        <f t="shared" si="53"/>
        <v>0</v>
      </c>
      <c r="L172" s="49">
        <f t="shared" si="53"/>
        <v>0</v>
      </c>
    </row>
    <row r="173" spans="1:12" s="6" customFormat="1" ht="15">
      <c r="A173" s="51" t="s">
        <v>214</v>
      </c>
      <c r="B173" s="52"/>
      <c r="C173" s="53"/>
      <c r="D173" s="76" t="s">
        <v>85</v>
      </c>
      <c r="E173" s="77">
        <f t="shared" si="43"/>
        <v>270.68</v>
      </c>
      <c r="F173" s="86">
        <f t="shared" si="53"/>
        <v>270.68</v>
      </c>
      <c r="G173" s="87">
        <f t="shared" si="53"/>
        <v>0</v>
      </c>
      <c r="H173" s="87">
        <f t="shared" si="53"/>
        <v>0</v>
      </c>
      <c r="I173" s="87">
        <f t="shared" si="53"/>
        <v>0</v>
      </c>
      <c r="J173" s="87">
        <f t="shared" si="53"/>
        <v>0</v>
      </c>
      <c r="K173" s="87">
        <f t="shared" si="53"/>
        <v>0</v>
      </c>
      <c r="L173" s="87">
        <f t="shared" si="53"/>
        <v>0</v>
      </c>
    </row>
    <row r="174" spans="1:12" s="6" customFormat="1" ht="15">
      <c r="A174" s="90" t="s">
        <v>90</v>
      </c>
      <c r="B174" s="90"/>
      <c r="C174" s="91"/>
      <c r="D174" s="76" t="s">
        <v>91</v>
      </c>
      <c r="E174" s="77">
        <f t="shared" si="43"/>
        <v>270.68</v>
      </c>
      <c r="F174" s="86">
        <v>270.68</v>
      </c>
      <c r="G174" s="87"/>
      <c r="H174" s="110"/>
      <c r="I174" s="87"/>
      <c r="J174" s="87"/>
      <c r="K174" s="87"/>
      <c r="L174" s="87"/>
    </row>
    <row r="175" spans="1:12" s="6" customFormat="1" ht="15">
      <c r="A175" s="62" t="s">
        <v>94</v>
      </c>
      <c r="B175" s="83"/>
      <c r="C175" s="84"/>
      <c r="D175" s="85" t="s">
        <v>95</v>
      </c>
      <c r="E175" s="77">
        <f t="shared" si="43"/>
        <v>0</v>
      </c>
      <c r="F175" s="86">
        <f aca="true" t="shared" si="54" ref="F175:L175">F176</f>
        <v>0</v>
      </c>
      <c r="G175" s="87">
        <f t="shared" si="54"/>
        <v>0</v>
      </c>
      <c r="H175" s="87">
        <f t="shared" si="54"/>
        <v>0</v>
      </c>
      <c r="I175" s="87">
        <f t="shared" si="54"/>
        <v>0</v>
      </c>
      <c r="J175" s="87">
        <f t="shared" si="54"/>
        <v>0</v>
      </c>
      <c r="K175" s="87">
        <f t="shared" si="54"/>
        <v>0</v>
      </c>
      <c r="L175" s="87">
        <f t="shared" si="54"/>
        <v>0</v>
      </c>
    </row>
    <row r="176" spans="1:12" s="6" customFormat="1" ht="15">
      <c r="A176" s="62" t="s">
        <v>96</v>
      </c>
      <c r="B176" s="61"/>
      <c r="C176" s="58"/>
      <c r="D176" s="76" t="s">
        <v>97</v>
      </c>
      <c r="E176" s="77">
        <f t="shared" si="43"/>
        <v>0</v>
      </c>
      <c r="F176" s="86">
        <f aca="true" t="shared" si="55" ref="F176:L176">F177+F178</f>
        <v>0</v>
      </c>
      <c r="G176" s="87">
        <f t="shared" si="55"/>
        <v>0</v>
      </c>
      <c r="H176" s="87">
        <f t="shared" si="55"/>
        <v>0</v>
      </c>
      <c r="I176" s="87">
        <f t="shared" si="55"/>
        <v>0</v>
      </c>
      <c r="J176" s="87">
        <f t="shared" si="55"/>
        <v>0</v>
      </c>
      <c r="K176" s="87">
        <f t="shared" si="55"/>
        <v>0</v>
      </c>
      <c r="L176" s="87">
        <f t="shared" si="55"/>
        <v>0</v>
      </c>
    </row>
    <row r="177" spans="1:12" s="6" customFormat="1" ht="15">
      <c r="A177" s="62"/>
      <c r="B177" s="59" t="s">
        <v>98</v>
      </c>
      <c r="C177" s="55"/>
      <c r="D177" s="76" t="s">
        <v>99</v>
      </c>
      <c r="E177" s="77">
        <f t="shared" si="43"/>
        <v>0</v>
      </c>
      <c r="F177" s="86"/>
      <c r="G177" s="87"/>
      <c r="H177" s="87"/>
      <c r="I177" s="87"/>
      <c r="J177" s="87"/>
      <c r="K177" s="87"/>
      <c r="L177" s="87"/>
    </row>
    <row r="178" spans="1:12" s="6" customFormat="1" ht="15">
      <c r="A178" s="62"/>
      <c r="B178" s="59" t="s">
        <v>100</v>
      </c>
      <c r="C178" s="55"/>
      <c r="D178" s="76" t="s">
        <v>101</v>
      </c>
      <c r="E178" s="77">
        <f t="shared" si="43"/>
        <v>0</v>
      </c>
      <c r="F178" s="86">
        <v>0</v>
      </c>
      <c r="G178" s="87"/>
      <c r="H178" s="87"/>
      <c r="I178" s="87"/>
      <c r="J178" s="87"/>
      <c r="K178" s="87"/>
      <c r="L178" s="87"/>
    </row>
    <row r="179" spans="1:12" ht="15">
      <c r="A179" s="56" t="s">
        <v>106</v>
      </c>
      <c r="B179" s="59"/>
      <c r="C179" s="58"/>
      <c r="D179" s="50" t="s">
        <v>107</v>
      </c>
      <c r="E179" s="47">
        <f t="shared" si="43"/>
        <v>1300</v>
      </c>
      <c r="F179" s="48">
        <f aca="true" t="shared" si="56" ref="F179:L179">F180</f>
        <v>100</v>
      </c>
      <c r="G179" s="49">
        <f t="shared" si="56"/>
        <v>0</v>
      </c>
      <c r="H179" s="49">
        <f t="shared" si="56"/>
        <v>100</v>
      </c>
      <c r="I179" s="49">
        <f t="shared" si="56"/>
        <v>1100</v>
      </c>
      <c r="J179" s="49">
        <f t="shared" si="56"/>
        <v>0</v>
      </c>
      <c r="K179" s="49">
        <f t="shared" si="56"/>
        <v>0</v>
      </c>
      <c r="L179" s="49">
        <f t="shared" si="56"/>
        <v>0</v>
      </c>
    </row>
    <row r="180" spans="1:12" ht="15">
      <c r="A180" s="56" t="s">
        <v>108</v>
      </c>
      <c r="B180" s="59"/>
      <c r="C180" s="58"/>
      <c r="D180" s="50" t="s">
        <v>109</v>
      </c>
      <c r="E180" s="47">
        <f t="shared" si="43"/>
        <v>1300</v>
      </c>
      <c r="F180" s="48">
        <f aca="true" t="shared" si="57" ref="F180:L180">F181+F183</f>
        <v>100</v>
      </c>
      <c r="G180" s="49">
        <f t="shared" si="57"/>
        <v>0</v>
      </c>
      <c r="H180" s="49">
        <f t="shared" si="57"/>
        <v>100</v>
      </c>
      <c r="I180" s="49">
        <f t="shared" si="57"/>
        <v>1100</v>
      </c>
      <c r="J180" s="49">
        <f t="shared" si="57"/>
        <v>0</v>
      </c>
      <c r="K180" s="49">
        <f t="shared" si="57"/>
        <v>0</v>
      </c>
      <c r="L180" s="49">
        <f t="shared" si="57"/>
        <v>0</v>
      </c>
    </row>
    <row r="181" spans="1:12" s="6" customFormat="1" ht="15">
      <c r="A181" s="56" t="s">
        <v>215</v>
      </c>
      <c r="B181" s="59"/>
      <c r="C181" s="58"/>
      <c r="D181" s="76" t="s">
        <v>111</v>
      </c>
      <c r="E181" s="47">
        <f t="shared" si="43"/>
        <v>0</v>
      </c>
      <c r="F181" s="86">
        <f aca="true" t="shared" si="58" ref="F181:L181">F182</f>
        <v>0</v>
      </c>
      <c r="G181" s="87">
        <f t="shared" si="58"/>
        <v>0</v>
      </c>
      <c r="H181" s="87">
        <f t="shared" si="58"/>
        <v>0</v>
      </c>
      <c r="I181" s="87">
        <f t="shared" si="58"/>
        <v>0</v>
      </c>
      <c r="J181" s="87">
        <f t="shared" si="58"/>
        <v>0</v>
      </c>
      <c r="K181" s="87">
        <f t="shared" si="58"/>
        <v>0</v>
      </c>
      <c r="L181" s="87">
        <f t="shared" si="58"/>
        <v>0</v>
      </c>
    </row>
    <row r="182" spans="1:12" s="6" customFormat="1" ht="30.75" customHeight="1">
      <c r="A182" s="56"/>
      <c r="B182" s="88" t="s">
        <v>114</v>
      </c>
      <c r="C182" s="89"/>
      <c r="D182" s="76" t="s">
        <v>115</v>
      </c>
      <c r="E182" s="77">
        <f t="shared" si="43"/>
        <v>0</v>
      </c>
      <c r="F182" s="86"/>
      <c r="G182" s="87"/>
      <c r="H182" s="87"/>
      <c r="I182" s="87"/>
      <c r="J182" s="87"/>
      <c r="K182" s="87"/>
      <c r="L182" s="87"/>
    </row>
    <row r="183" spans="1:12" s="6" customFormat="1" ht="18.75" customHeight="1">
      <c r="A183" s="56"/>
      <c r="B183" s="88" t="s">
        <v>216</v>
      </c>
      <c r="C183" s="89"/>
      <c r="D183" s="76" t="s">
        <v>119</v>
      </c>
      <c r="E183" s="77">
        <f t="shared" si="43"/>
        <v>1300</v>
      </c>
      <c r="F183" s="86">
        <f aca="true" t="shared" si="59" ref="F183:L183">F184+F185+F189+F192</f>
        <v>100</v>
      </c>
      <c r="G183" s="86">
        <f t="shared" si="59"/>
        <v>0</v>
      </c>
      <c r="H183" s="86">
        <f t="shared" si="59"/>
        <v>100</v>
      </c>
      <c r="I183" s="86">
        <f t="shared" si="59"/>
        <v>1100</v>
      </c>
      <c r="J183" s="86">
        <f t="shared" si="59"/>
        <v>0</v>
      </c>
      <c r="K183" s="86">
        <f t="shared" si="59"/>
        <v>0</v>
      </c>
      <c r="L183" s="86">
        <f t="shared" si="59"/>
        <v>0</v>
      </c>
    </row>
    <row r="184" spans="1:12" s="6" customFormat="1" ht="15">
      <c r="A184" s="56"/>
      <c r="B184" s="54" t="s">
        <v>124</v>
      </c>
      <c r="C184" s="55"/>
      <c r="D184" s="76" t="s">
        <v>125</v>
      </c>
      <c r="E184" s="77">
        <f t="shared" si="43"/>
        <v>1300</v>
      </c>
      <c r="F184" s="86">
        <v>100</v>
      </c>
      <c r="G184" s="87"/>
      <c r="H184" s="87">
        <v>100</v>
      </c>
      <c r="I184" s="87">
        <v>1100</v>
      </c>
      <c r="J184" s="87"/>
      <c r="K184" s="87"/>
      <c r="L184" s="87"/>
    </row>
    <row r="185" spans="1:12" s="6" customFormat="1" ht="30.75" customHeight="1">
      <c r="A185" s="56"/>
      <c r="B185" s="79" t="s">
        <v>128</v>
      </c>
      <c r="C185" s="80"/>
      <c r="D185" s="76" t="s">
        <v>129</v>
      </c>
      <c r="E185" s="77">
        <f t="shared" si="43"/>
        <v>0</v>
      </c>
      <c r="F185" s="86"/>
      <c r="G185" s="87"/>
      <c r="H185" s="87"/>
      <c r="I185" s="87"/>
      <c r="J185" s="87"/>
      <c r="K185" s="87"/>
      <c r="L185" s="87"/>
    </row>
    <row r="186" spans="1:12" s="6" customFormat="1" ht="33" customHeight="1">
      <c r="A186" s="56"/>
      <c r="B186" s="92"/>
      <c r="C186" s="60" t="s">
        <v>130</v>
      </c>
      <c r="D186" s="76" t="s">
        <v>131</v>
      </c>
      <c r="E186" s="77">
        <f t="shared" si="43"/>
        <v>0</v>
      </c>
      <c r="F186" s="86"/>
      <c r="G186" s="87"/>
      <c r="H186" s="87"/>
      <c r="I186" s="87"/>
      <c r="J186" s="87"/>
      <c r="K186" s="87"/>
      <c r="L186" s="87"/>
    </row>
    <row r="187" spans="1:12" s="6" customFormat="1" ht="28.5" customHeight="1">
      <c r="A187" s="56"/>
      <c r="B187" s="92"/>
      <c r="C187" s="60" t="s">
        <v>132</v>
      </c>
      <c r="D187" s="76" t="s">
        <v>133</v>
      </c>
      <c r="E187" s="77">
        <f t="shared" si="43"/>
        <v>0</v>
      </c>
      <c r="F187" s="86"/>
      <c r="G187" s="87"/>
      <c r="H187" s="87"/>
      <c r="I187" s="87"/>
      <c r="J187" s="87"/>
      <c r="K187" s="87"/>
      <c r="L187" s="87"/>
    </row>
    <row r="188" spans="1:12" s="6" customFormat="1" ht="18.75" customHeight="1">
      <c r="A188" s="56"/>
      <c r="B188" s="92"/>
      <c r="C188" s="58" t="s">
        <v>134</v>
      </c>
      <c r="D188" s="76" t="s">
        <v>135</v>
      </c>
      <c r="E188" s="77">
        <f t="shared" si="43"/>
        <v>0</v>
      </c>
      <c r="F188" s="86"/>
      <c r="G188" s="87"/>
      <c r="H188" s="87"/>
      <c r="I188" s="87"/>
      <c r="J188" s="87"/>
      <c r="K188" s="87"/>
      <c r="L188" s="87"/>
    </row>
    <row r="189" spans="1:12" s="6" customFormat="1" ht="28.5" customHeight="1">
      <c r="A189" s="56"/>
      <c r="B189" s="79" t="s">
        <v>136</v>
      </c>
      <c r="C189" s="80"/>
      <c r="D189" s="76" t="s">
        <v>137</v>
      </c>
      <c r="E189" s="86">
        <f>E190+E191</f>
        <v>0</v>
      </c>
      <c r="F189" s="86">
        <f>F190+F191</f>
        <v>0</v>
      </c>
      <c r="G189" s="86">
        <f>G190+G191</f>
        <v>0</v>
      </c>
      <c r="H189" s="86">
        <f>H190+H191</f>
        <v>0</v>
      </c>
      <c r="I189" s="86">
        <f>I190+I191</f>
        <v>0</v>
      </c>
      <c r="J189" s="87">
        <f>J190+J191+J192</f>
        <v>0</v>
      </c>
      <c r="K189" s="87">
        <f>K190+K191+K192</f>
        <v>0</v>
      </c>
      <c r="L189" s="87">
        <f>L190+L191+L192</f>
        <v>0</v>
      </c>
    </row>
    <row r="190" spans="1:12" s="6" customFormat="1" ht="33.75" customHeight="1">
      <c r="A190" s="56"/>
      <c r="B190" s="92"/>
      <c r="C190" s="60" t="s">
        <v>138</v>
      </c>
      <c r="D190" s="76" t="s">
        <v>139</v>
      </c>
      <c r="E190" s="77">
        <f t="shared" si="43"/>
        <v>0</v>
      </c>
      <c r="F190" s="86"/>
      <c r="G190" s="87"/>
      <c r="H190" s="87"/>
      <c r="I190" s="87"/>
      <c r="J190" s="87"/>
      <c r="K190" s="87"/>
      <c r="L190" s="87"/>
    </row>
    <row r="191" spans="1:12" s="6" customFormat="1" ht="30.75" customHeight="1">
      <c r="A191" s="56"/>
      <c r="B191" s="92"/>
      <c r="C191" s="60" t="s">
        <v>140</v>
      </c>
      <c r="D191" s="76" t="s">
        <v>141</v>
      </c>
      <c r="E191" s="77">
        <f t="shared" si="43"/>
        <v>0</v>
      </c>
      <c r="F191" s="86"/>
      <c r="G191" s="87"/>
      <c r="H191" s="87"/>
      <c r="I191" s="87"/>
      <c r="J191" s="87"/>
      <c r="K191" s="87"/>
      <c r="L191" s="87"/>
    </row>
    <row r="192" spans="1:12" s="6" customFormat="1" ht="30.75" customHeight="1">
      <c r="A192" s="56"/>
      <c r="B192" s="92"/>
      <c r="C192" s="60" t="s">
        <v>142</v>
      </c>
      <c r="D192" s="76" t="s">
        <v>143</v>
      </c>
      <c r="E192" s="77">
        <f t="shared" si="43"/>
        <v>0</v>
      </c>
      <c r="F192" s="86"/>
      <c r="G192" s="87"/>
      <c r="H192" s="87"/>
      <c r="I192" s="87"/>
      <c r="J192" s="87"/>
      <c r="K192" s="87"/>
      <c r="L192" s="87"/>
    </row>
    <row r="193" spans="1:12" s="6" customFormat="1" ht="34.5" customHeight="1">
      <c r="A193" s="93" t="s">
        <v>144</v>
      </c>
      <c r="B193" s="93"/>
      <c r="C193" s="94"/>
      <c r="D193" s="95" t="s">
        <v>145</v>
      </c>
      <c r="E193" s="77">
        <f t="shared" si="43"/>
        <v>0</v>
      </c>
      <c r="F193" s="96">
        <f aca="true" t="shared" si="60" ref="F193:L193">F194+F198+F202+F206+F210+F214+F218+F222+F226+F230+F234</f>
        <v>0</v>
      </c>
      <c r="G193" s="97">
        <f t="shared" si="60"/>
        <v>0</v>
      </c>
      <c r="H193" s="97">
        <f t="shared" si="60"/>
        <v>0</v>
      </c>
      <c r="I193" s="97">
        <f t="shared" si="60"/>
        <v>0</v>
      </c>
      <c r="J193" s="97">
        <f t="shared" si="60"/>
        <v>0</v>
      </c>
      <c r="K193" s="97">
        <f t="shared" si="60"/>
        <v>0</v>
      </c>
      <c r="L193" s="97">
        <f t="shared" si="60"/>
        <v>0</v>
      </c>
    </row>
    <row r="194" spans="1:12" s="6" customFormat="1" ht="15.75" customHeight="1">
      <c r="A194" s="98"/>
      <c r="B194" s="79" t="s">
        <v>146</v>
      </c>
      <c r="C194" s="80"/>
      <c r="D194" s="72" t="s">
        <v>147</v>
      </c>
      <c r="E194" s="77">
        <f t="shared" si="43"/>
        <v>0</v>
      </c>
      <c r="F194" s="96">
        <f aca="true" t="shared" si="61" ref="F194:L194">F195+F196+F197</f>
        <v>0</v>
      </c>
      <c r="G194" s="97">
        <f t="shared" si="61"/>
        <v>0</v>
      </c>
      <c r="H194" s="97">
        <f t="shared" si="61"/>
        <v>0</v>
      </c>
      <c r="I194" s="97">
        <f t="shared" si="61"/>
        <v>0</v>
      </c>
      <c r="J194" s="97">
        <f t="shared" si="61"/>
        <v>0</v>
      </c>
      <c r="K194" s="97">
        <f t="shared" si="61"/>
        <v>0</v>
      </c>
      <c r="L194" s="97">
        <f t="shared" si="61"/>
        <v>0</v>
      </c>
    </row>
    <row r="195" spans="1:12" s="6" customFormat="1" ht="14.25" customHeight="1">
      <c r="A195" s="98"/>
      <c r="B195" s="92"/>
      <c r="C195" s="99" t="s">
        <v>148</v>
      </c>
      <c r="D195" s="72" t="s">
        <v>149</v>
      </c>
      <c r="E195" s="77">
        <f t="shared" si="43"/>
        <v>0</v>
      </c>
      <c r="F195" s="96"/>
      <c r="G195" s="97"/>
      <c r="H195" s="97"/>
      <c r="I195" s="97"/>
      <c r="J195" s="97"/>
      <c r="K195" s="97"/>
      <c r="L195" s="97"/>
    </row>
    <row r="196" spans="1:12" s="6" customFormat="1" ht="15.75" customHeight="1">
      <c r="A196" s="98"/>
      <c r="B196" s="92"/>
      <c r="C196" s="99" t="s">
        <v>150</v>
      </c>
      <c r="D196" s="72" t="s">
        <v>151</v>
      </c>
      <c r="E196" s="77">
        <f t="shared" si="43"/>
        <v>0</v>
      </c>
      <c r="F196" s="96"/>
      <c r="G196" s="97"/>
      <c r="H196" s="97"/>
      <c r="I196" s="97"/>
      <c r="J196" s="97"/>
      <c r="K196" s="97"/>
      <c r="L196" s="97"/>
    </row>
    <row r="197" spans="1:12" s="6" customFormat="1" ht="15" customHeight="1">
      <c r="A197" s="98"/>
      <c r="B197" s="92"/>
      <c r="C197" s="99" t="s">
        <v>152</v>
      </c>
      <c r="D197" s="72" t="s">
        <v>153</v>
      </c>
      <c r="E197" s="77">
        <f t="shared" si="43"/>
        <v>0</v>
      </c>
      <c r="F197" s="96"/>
      <c r="G197" s="97"/>
      <c r="H197" s="97"/>
      <c r="I197" s="97"/>
      <c r="J197" s="97"/>
      <c r="K197" s="97"/>
      <c r="L197" s="97"/>
    </row>
    <row r="198" spans="1:12" s="6" customFormat="1" ht="15" customHeight="1">
      <c r="A198" s="98"/>
      <c r="B198" s="79" t="s">
        <v>154</v>
      </c>
      <c r="C198" s="80"/>
      <c r="D198" s="72" t="s">
        <v>155</v>
      </c>
      <c r="E198" s="77">
        <f t="shared" si="43"/>
        <v>0</v>
      </c>
      <c r="F198" s="96">
        <f aca="true" t="shared" si="62" ref="F198:L198">F199+F200+F201</f>
        <v>0</v>
      </c>
      <c r="G198" s="97">
        <f t="shared" si="62"/>
        <v>0</v>
      </c>
      <c r="H198" s="97">
        <f t="shared" si="62"/>
        <v>0</v>
      </c>
      <c r="I198" s="97">
        <f t="shared" si="62"/>
        <v>0</v>
      </c>
      <c r="J198" s="97">
        <f t="shared" si="62"/>
        <v>0</v>
      </c>
      <c r="K198" s="97">
        <f t="shared" si="62"/>
        <v>0</v>
      </c>
      <c r="L198" s="97">
        <f t="shared" si="62"/>
        <v>0</v>
      </c>
    </row>
    <row r="199" spans="1:12" s="6" customFormat="1" ht="12" customHeight="1">
      <c r="A199" s="98"/>
      <c r="B199" s="92"/>
      <c r="C199" s="99" t="s">
        <v>148</v>
      </c>
      <c r="D199" s="72" t="s">
        <v>156</v>
      </c>
      <c r="E199" s="77">
        <f t="shared" si="43"/>
        <v>0</v>
      </c>
      <c r="F199" s="96"/>
      <c r="G199" s="97"/>
      <c r="H199" s="97"/>
      <c r="I199" s="97"/>
      <c r="J199" s="97"/>
      <c r="K199" s="97"/>
      <c r="L199" s="97"/>
    </row>
    <row r="200" spans="1:12" s="6" customFormat="1" ht="12" customHeight="1">
      <c r="A200" s="98"/>
      <c r="B200" s="92"/>
      <c r="C200" s="99" t="s">
        <v>150</v>
      </c>
      <c r="D200" s="72" t="s">
        <v>157</v>
      </c>
      <c r="E200" s="77">
        <f t="shared" si="43"/>
        <v>0</v>
      </c>
      <c r="F200" s="96"/>
      <c r="G200" s="97"/>
      <c r="H200" s="97"/>
      <c r="I200" s="97"/>
      <c r="J200" s="97"/>
      <c r="K200" s="97"/>
      <c r="L200" s="97"/>
    </row>
    <row r="201" spans="1:12" s="6" customFormat="1" ht="12" customHeight="1">
      <c r="A201" s="98"/>
      <c r="B201" s="92"/>
      <c r="C201" s="99" t="s">
        <v>152</v>
      </c>
      <c r="D201" s="72" t="s">
        <v>158</v>
      </c>
      <c r="E201" s="77">
        <f t="shared" si="43"/>
        <v>0</v>
      </c>
      <c r="F201" s="96"/>
      <c r="G201" s="97"/>
      <c r="H201" s="97"/>
      <c r="I201" s="97"/>
      <c r="J201" s="97"/>
      <c r="K201" s="97"/>
      <c r="L201" s="97"/>
    </row>
    <row r="202" spans="1:12" s="6" customFormat="1" ht="12" customHeight="1">
      <c r="A202" s="98"/>
      <c r="B202" s="79" t="s">
        <v>159</v>
      </c>
      <c r="C202" s="80"/>
      <c r="D202" s="72" t="s">
        <v>160</v>
      </c>
      <c r="E202" s="77">
        <f t="shared" si="43"/>
        <v>0</v>
      </c>
      <c r="F202" s="96">
        <f aca="true" t="shared" si="63" ref="F202:L202">F203+F204+F205</f>
        <v>0</v>
      </c>
      <c r="G202" s="97">
        <f t="shared" si="63"/>
        <v>0</v>
      </c>
      <c r="H202" s="97">
        <f t="shared" si="63"/>
        <v>0</v>
      </c>
      <c r="I202" s="97">
        <f t="shared" si="63"/>
        <v>0</v>
      </c>
      <c r="J202" s="97">
        <f t="shared" si="63"/>
        <v>0</v>
      </c>
      <c r="K202" s="97">
        <f t="shared" si="63"/>
        <v>0</v>
      </c>
      <c r="L202" s="97">
        <f t="shared" si="63"/>
        <v>0</v>
      </c>
    </row>
    <row r="203" spans="1:12" s="6" customFormat="1" ht="12" customHeight="1">
      <c r="A203" s="98"/>
      <c r="B203" s="92"/>
      <c r="C203" s="99" t="s">
        <v>148</v>
      </c>
      <c r="D203" s="72" t="s">
        <v>161</v>
      </c>
      <c r="E203" s="77">
        <f t="shared" si="43"/>
        <v>0</v>
      </c>
      <c r="F203" s="96"/>
      <c r="G203" s="97"/>
      <c r="H203" s="97"/>
      <c r="I203" s="97"/>
      <c r="J203" s="97"/>
      <c r="K203" s="97"/>
      <c r="L203" s="97"/>
    </row>
    <row r="204" spans="1:12" s="6" customFormat="1" ht="12" customHeight="1">
      <c r="A204" s="98"/>
      <c r="B204" s="92"/>
      <c r="C204" s="99" t="s">
        <v>150</v>
      </c>
      <c r="D204" s="72" t="s">
        <v>162</v>
      </c>
      <c r="E204" s="77">
        <f t="shared" si="43"/>
        <v>0</v>
      </c>
      <c r="F204" s="96"/>
      <c r="G204" s="97"/>
      <c r="H204" s="97"/>
      <c r="I204" s="97"/>
      <c r="J204" s="97"/>
      <c r="K204" s="97"/>
      <c r="L204" s="97"/>
    </row>
    <row r="205" spans="1:12" s="6" customFormat="1" ht="12" customHeight="1">
      <c r="A205" s="98"/>
      <c r="B205" s="92"/>
      <c r="C205" s="99" t="s">
        <v>152</v>
      </c>
      <c r="D205" s="72" t="s">
        <v>163</v>
      </c>
      <c r="E205" s="77">
        <f t="shared" si="43"/>
        <v>0</v>
      </c>
      <c r="F205" s="96"/>
      <c r="G205" s="97"/>
      <c r="H205" s="97"/>
      <c r="I205" s="97"/>
      <c r="J205" s="97"/>
      <c r="K205" s="97"/>
      <c r="L205" s="97"/>
    </row>
    <row r="206" spans="1:12" s="6" customFormat="1" ht="12" customHeight="1">
      <c r="A206" s="98"/>
      <c r="B206" s="79" t="s">
        <v>164</v>
      </c>
      <c r="C206" s="80"/>
      <c r="D206" s="72" t="s">
        <v>165</v>
      </c>
      <c r="E206" s="77">
        <f t="shared" si="43"/>
        <v>0</v>
      </c>
      <c r="F206" s="86">
        <f aca="true" t="shared" si="64" ref="F206:L206">F207+F208+F209</f>
        <v>0</v>
      </c>
      <c r="G206" s="87">
        <f t="shared" si="64"/>
        <v>0</v>
      </c>
      <c r="H206" s="87">
        <f t="shared" si="64"/>
        <v>0</v>
      </c>
      <c r="I206" s="87">
        <f t="shared" si="64"/>
        <v>0</v>
      </c>
      <c r="J206" s="87">
        <f t="shared" si="64"/>
        <v>0</v>
      </c>
      <c r="K206" s="87">
        <f t="shared" si="64"/>
        <v>0</v>
      </c>
      <c r="L206" s="87">
        <f t="shared" si="64"/>
        <v>0</v>
      </c>
    </row>
    <row r="207" spans="1:12" s="6" customFormat="1" ht="12" customHeight="1">
      <c r="A207" s="98"/>
      <c r="B207" s="92"/>
      <c r="C207" s="99" t="s">
        <v>148</v>
      </c>
      <c r="D207" s="72" t="s">
        <v>166</v>
      </c>
      <c r="E207" s="77">
        <f t="shared" si="43"/>
        <v>0</v>
      </c>
      <c r="F207" s="86"/>
      <c r="G207" s="87"/>
      <c r="H207" s="87"/>
      <c r="I207" s="87"/>
      <c r="J207" s="87"/>
      <c r="K207" s="87"/>
      <c r="L207" s="87"/>
    </row>
    <row r="208" spans="1:12" s="6" customFormat="1" ht="12" customHeight="1">
      <c r="A208" s="98"/>
      <c r="B208" s="92"/>
      <c r="C208" s="99" t="s">
        <v>150</v>
      </c>
      <c r="D208" s="72" t="s">
        <v>167</v>
      </c>
      <c r="E208" s="77">
        <f t="shared" si="43"/>
        <v>0</v>
      </c>
      <c r="F208" s="86"/>
      <c r="G208" s="87"/>
      <c r="H208" s="87"/>
      <c r="I208" s="87"/>
      <c r="J208" s="87"/>
      <c r="K208" s="87"/>
      <c r="L208" s="87"/>
    </row>
    <row r="209" spans="1:12" s="6" customFormat="1" ht="12" customHeight="1">
      <c r="A209" s="98"/>
      <c r="B209" s="92"/>
      <c r="C209" s="99" t="s">
        <v>152</v>
      </c>
      <c r="D209" s="72" t="s">
        <v>168</v>
      </c>
      <c r="E209" s="77">
        <f t="shared" si="43"/>
        <v>0</v>
      </c>
      <c r="F209" s="86"/>
      <c r="G209" s="87"/>
      <c r="H209" s="87"/>
      <c r="I209" s="87"/>
      <c r="J209" s="87"/>
      <c r="K209" s="87"/>
      <c r="L209" s="87"/>
    </row>
    <row r="210" spans="1:12" s="6" customFormat="1" ht="12" customHeight="1">
      <c r="A210" s="98"/>
      <c r="B210" s="79" t="s">
        <v>169</v>
      </c>
      <c r="C210" s="80"/>
      <c r="D210" s="72" t="s">
        <v>170</v>
      </c>
      <c r="E210" s="77">
        <f t="shared" si="43"/>
        <v>0</v>
      </c>
      <c r="F210" s="86">
        <f aca="true" t="shared" si="65" ref="F210:L210">F211+F212+F213</f>
        <v>0</v>
      </c>
      <c r="G210" s="87">
        <f t="shared" si="65"/>
        <v>0</v>
      </c>
      <c r="H210" s="87">
        <f t="shared" si="65"/>
        <v>0</v>
      </c>
      <c r="I210" s="87">
        <f t="shared" si="65"/>
        <v>0</v>
      </c>
      <c r="J210" s="87">
        <f t="shared" si="65"/>
        <v>0</v>
      </c>
      <c r="K210" s="87">
        <f t="shared" si="65"/>
        <v>0</v>
      </c>
      <c r="L210" s="87">
        <f t="shared" si="65"/>
        <v>0</v>
      </c>
    </row>
    <row r="211" spans="1:12" s="6" customFormat="1" ht="12" customHeight="1">
      <c r="A211" s="98"/>
      <c r="B211" s="92"/>
      <c r="C211" s="99" t="s">
        <v>148</v>
      </c>
      <c r="D211" s="72" t="s">
        <v>171</v>
      </c>
      <c r="E211" s="77">
        <f aca="true" t="shared" si="66" ref="E211:E237">F211+G211+H211+I211</f>
        <v>0</v>
      </c>
      <c r="F211" s="86"/>
      <c r="G211" s="87"/>
      <c r="H211" s="87"/>
      <c r="I211" s="87"/>
      <c r="J211" s="87"/>
      <c r="K211" s="87"/>
      <c r="L211" s="87"/>
    </row>
    <row r="212" spans="1:12" s="6" customFormat="1" ht="12" customHeight="1">
      <c r="A212" s="98"/>
      <c r="B212" s="92"/>
      <c r="C212" s="99" t="s">
        <v>150</v>
      </c>
      <c r="D212" s="72" t="s">
        <v>172</v>
      </c>
      <c r="E212" s="77">
        <f t="shared" si="66"/>
        <v>0</v>
      </c>
      <c r="F212" s="86"/>
      <c r="G212" s="87"/>
      <c r="H212" s="87"/>
      <c r="I212" s="87"/>
      <c r="J212" s="87"/>
      <c r="K212" s="87"/>
      <c r="L212" s="87"/>
    </row>
    <row r="213" spans="1:12" s="6" customFormat="1" ht="12" customHeight="1">
      <c r="A213" s="98"/>
      <c r="B213" s="92"/>
      <c r="C213" s="99" t="s">
        <v>152</v>
      </c>
      <c r="D213" s="72" t="s">
        <v>173</v>
      </c>
      <c r="E213" s="77">
        <f t="shared" si="66"/>
        <v>0</v>
      </c>
      <c r="F213" s="86"/>
      <c r="G213" s="87"/>
      <c r="H213" s="87"/>
      <c r="I213" s="87"/>
      <c r="J213" s="87"/>
      <c r="K213" s="87"/>
      <c r="L213" s="87"/>
    </row>
    <row r="214" spans="1:12" s="6" customFormat="1" ht="12" customHeight="1">
      <c r="A214" s="98"/>
      <c r="B214" s="79" t="s">
        <v>174</v>
      </c>
      <c r="C214" s="80"/>
      <c r="D214" s="72" t="s">
        <v>175</v>
      </c>
      <c r="E214" s="77">
        <f t="shared" si="66"/>
        <v>0</v>
      </c>
      <c r="F214" s="86">
        <f aca="true" t="shared" si="67" ref="F214:L214">F215+F216+F217</f>
        <v>0</v>
      </c>
      <c r="G214" s="87">
        <f t="shared" si="67"/>
        <v>0</v>
      </c>
      <c r="H214" s="87">
        <f t="shared" si="67"/>
        <v>0</v>
      </c>
      <c r="I214" s="87">
        <f t="shared" si="67"/>
        <v>0</v>
      </c>
      <c r="J214" s="87">
        <f t="shared" si="67"/>
        <v>0</v>
      </c>
      <c r="K214" s="87">
        <f t="shared" si="67"/>
        <v>0</v>
      </c>
      <c r="L214" s="87">
        <f t="shared" si="67"/>
        <v>0</v>
      </c>
    </row>
    <row r="215" spans="1:12" s="6" customFormat="1" ht="12" customHeight="1">
      <c r="A215" s="98"/>
      <c r="B215" s="92"/>
      <c r="C215" s="99" t="s">
        <v>148</v>
      </c>
      <c r="D215" s="72" t="s">
        <v>176</v>
      </c>
      <c r="E215" s="77">
        <f t="shared" si="66"/>
        <v>0</v>
      </c>
      <c r="F215" s="86"/>
      <c r="G215" s="87"/>
      <c r="H215" s="87"/>
      <c r="I215" s="87"/>
      <c r="J215" s="87"/>
      <c r="K215" s="87"/>
      <c r="L215" s="87"/>
    </row>
    <row r="216" spans="1:12" s="6" customFormat="1" ht="12" customHeight="1">
      <c r="A216" s="98"/>
      <c r="B216" s="92"/>
      <c r="C216" s="99" t="s">
        <v>150</v>
      </c>
      <c r="D216" s="72" t="s">
        <v>177</v>
      </c>
      <c r="E216" s="77">
        <f t="shared" si="66"/>
        <v>0</v>
      </c>
      <c r="F216" s="86"/>
      <c r="G216" s="87"/>
      <c r="H216" s="87"/>
      <c r="I216" s="87"/>
      <c r="J216" s="87"/>
      <c r="K216" s="87"/>
      <c r="L216" s="87"/>
    </row>
    <row r="217" spans="1:12" s="6" customFormat="1" ht="12" customHeight="1">
      <c r="A217" s="98"/>
      <c r="B217" s="92"/>
      <c r="C217" s="99" t="s">
        <v>152</v>
      </c>
      <c r="D217" s="72" t="s">
        <v>178</v>
      </c>
      <c r="E217" s="77">
        <f t="shared" si="66"/>
        <v>0</v>
      </c>
      <c r="F217" s="86"/>
      <c r="G217" s="87"/>
      <c r="H217" s="87"/>
      <c r="I217" s="87"/>
      <c r="J217" s="87"/>
      <c r="K217" s="87"/>
      <c r="L217" s="87"/>
    </row>
    <row r="218" spans="1:12" s="6" customFormat="1" ht="12" customHeight="1">
      <c r="A218" s="98"/>
      <c r="B218" s="79" t="s">
        <v>179</v>
      </c>
      <c r="C218" s="80"/>
      <c r="D218" s="72" t="s">
        <v>180</v>
      </c>
      <c r="E218" s="77">
        <f t="shared" si="66"/>
        <v>0</v>
      </c>
      <c r="F218" s="86">
        <f aca="true" t="shared" si="68" ref="F218:L218">F219+F220+F221</f>
        <v>0</v>
      </c>
      <c r="G218" s="87">
        <f t="shared" si="68"/>
        <v>0</v>
      </c>
      <c r="H218" s="87">
        <f t="shared" si="68"/>
        <v>0</v>
      </c>
      <c r="I218" s="87">
        <f t="shared" si="68"/>
        <v>0</v>
      </c>
      <c r="J218" s="87">
        <f t="shared" si="68"/>
        <v>0</v>
      </c>
      <c r="K218" s="87">
        <f t="shared" si="68"/>
        <v>0</v>
      </c>
      <c r="L218" s="87">
        <f t="shared" si="68"/>
        <v>0</v>
      </c>
    </row>
    <row r="219" spans="1:12" s="6" customFormat="1" ht="12" customHeight="1">
      <c r="A219" s="98"/>
      <c r="B219" s="92"/>
      <c r="C219" s="99" t="s">
        <v>148</v>
      </c>
      <c r="D219" s="72" t="s">
        <v>181</v>
      </c>
      <c r="E219" s="77">
        <f t="shared" si="66"/>
        <v>0</v>
      </c>
      <c r="F219" s="86"/>
      <c r="G219" s="87"/>
      <c r="H219" s="87"/>
      <c r="I219" s="87"/>
      <c r="J219" s="87"/>
      <c r="K219" s="87"/>
      <c r="L219" s="87"/>
    </row>
    <row r="220" spans="1:12" s="6" customFormat="1" ht="12" customHeight="1">
      <c r="A220" s="98"/>
      <c r="B220" s="92"/>
      <c r="C220" s="99" t="s">
        <v>150</v>
      </c>
      <c r="D220" s="72" t="s">
        <v>182</v>
      </c>
      <c r="E220" s="77">
        <f t="shared" si="66"/>
        <v>0</v>
      </c>
      <c r="F220" s="86"/>
      <c r="G220" s="87"/>
      <c r="H220" s="87"/>
      <c r="I220" s="87"/>
      <c r="J220" s="87"/>
      <c r="K220" s="87"/>
      <c r="L220" s="87"/>
    </row>
    <row r="221" spans="1:12" s="6" customFormat="1" ht="12" customHeight="1">
      <c r="A221" s="98"/>
      <c r="B221" s="92"/>
      <c r="C221" s="99" t="s">
        <v>152</v>
      </c>
      <c r="D221" s="72" t="s">
        <v>183</v>
      </c>
      <c r="E221" s="77">
        <f t="shared" si="66"/>
        <v>0</v>
      </c>
      <c r="F221" s="86"/>
      <c r="G221" s="87"/>
      <c r="H221" s="87"/>
      <c r="I221" s="87"/>
      <c r="J221" s="87"/>
      <c r="K221" s="87"/>
      <c r="L221" s="87"/>
    </row>
    <row r="222" spans="1:12" s="6" customFormat="1" ht="13.5" customHeight="1">
      <c r="A222" s="98"/>
      <c r="B222" s="79" t="s">
        <v>184</v>
      </c>
      <c r="C222" s="80"/>
      <c r="D222" s="72" t="s">
        <v>185</v>
      </c>
      <c r="E222" s="77">
        <f t="shared" si="66"/>
        <v>0</v>
      </c>
      <c r="F222" s="96">
        <f aca="true" t="shared" si="69" ref="F222:L222">F223+F224+F225</f>
        <v>0</v>
      </c>
      <c r="G222" s="97">
        <f t="shared" si="69"/>
        <v>0</v>
      </c>
      <c r="H222" s="97">
        <f t="shared" si="69"/>
        <v>0</v>
      </c>
      <c r="I222" s="97">
        <f t="shared" si="69"/>
        <v>0</v>
      </c>
      <c r="J222" s="97">
        <f t="shared" si="69"/>
        <v>0</v>
      </c>
      <c r="K222" s="97">
        <f t="shared" si="69"/>
        <v>0</v>
      </c>
      <c r="L222" s="97">
        <f t="shared" si="69"/>
        <v>0</v>
      </c>
    </row>
    <row r="223" spans="1:12" s="6" customFormat="1" ht="13.5" customHeight="1">
      <c r="A223" s="98"/>
      <c r="B223" s="92"/>
      <c r="C223" s="99" t="s">
        <v>148</v>
      </c>
      <c r="D223" s="72" t="s">
        <v>186</v>
      </c>
      <c r="E223" s="77">
        <f t="shared" si="66"/>
        <v>0</v>
      </c>
      <c r="F223" s="96"/>
      <c r="G223" s="97"/>
      <c r="H223" s="97"/>
      <c r="I223" s="97"/>
      <c r="J223" s="97"/>
      <c r="K223" s="97"/>
      <c r="L223" s="97"/>
    </row>
    <row r="224" spans="1:12" s="6" customFormat="1" ht="13.5" customHeight="1">
      <c r="A224" s="98"/>
      <c r="B224" s="92"/>
      <c r="C224" s="99" t="s">
        <v>150</v>
      </c>
      <c r="D224" s="72" t="s">
        <v>187</v>
      </c>
      <c r="E224" s="77">
        <f t="shared" si="66"/>
        <v>0</v>
      </c>
      <c r="F224" s="96"/>
      <c r="G224" s="97"/>
      <c r="H224" s="97"/>
      <c r="I224" s="97"/>
      <c r="J224" s="97"/>
      <c r="K224" s="97"/>
      <c r="L224" s="97"/>
    </row>
    <row r="225" spans="1:12" s="6" customFormat="1" ht="13.5" customHeight="1">
      <c r="A225" s="98"/>
      <c r="B225" s="92"/>
      <c r="C225" s="99" t="s">
        <v>152</v>
      </c>
      <c r="D225" s="72" t="s">
        <v>188</v>
      </c>
      <c r="E225" s="77">
        <f t="shared" si="66"/>
        <v>0</v>
      </c>
      <c r="F225" s="96"/>
      <c r="G225" s="97"/>
      <c r="H225" s="97"/>
      <c r="I225" s="97"/>
      <c r="J225" s="97"/>
      <c r="K225" s="97"/>
      <c r="L225" s="97"/>
    </row>
    <row r="226" spans="1:12" s="6" customFormat="1" ht="13.5" customHeight="1">
      <c r="A226" s="98"/>
      <c r="B226" s="79" t="s">
        <v>189</v>
      </c>
      <c r="C226" s="80"/>
      <c r="D226" s="72" t="s">
        <v>190</v>
      </c>
      <c r="E226" s="77">
        <f t="shared" si="66"/>
        <v>0</v>
      </c>
      <c r="F226" s="96">
        <f aca="true" t="shared" si="70" ref="F226:L226">F227+F228+F229</f>
        <v>0</v>
      </c>
      <c r="G226" s="97">
        <f t="shared" si="70"/>
        <v>0</v>
      </c>
      <c r="H226" s="97">
        <f t="shared" si="70"/>
        <v>0</v>
      </c>
      <c r="I226" s="97">
        <f t="shared" si="70"/>
        <v>0</v>
      </c>
      <c r="J226" s="97">
        <f t="shared" si="70"/>
        <v>0</v>
      </c>
      <c r="K226" s="97">
        <f t="shared" si="70"/>
        <v>0</v>
      </c>
      <c r="L226" s="97">
        <f t="shared" si="70"/>
        <v>0</v>
      </c>
    </row>
    <row r="227" spans="1:12" s="6" customFormat="1" ht="13.5" customHeight="1">
      <c r="A227" s="98"/>
      <c r="B227" s="92"/>
      <c r="C227" s="99" t="s">
        <v>148</v>
      </c>
      <c r="D227" s="72" t="s">
        <v>191</v>
      </c>
      <c r="E227" s="77">
        <f t="shared" si="66"/>
        <v>0</v>
      </c>
      <c r="F227" s="96"/>
      <c r="G227" s="97"/>
      <c r="H227" s="97"/>
      <c r="I227" s="97"/>
      <c r="J227" s="97"/>
      <c r="K227" s="97"/>
      <c r="L227" s="97"/>
    </row>
    <row r="228" spans="1:12" s="6" customFormat="1" ht="13.5" customHeight="1">
      <c r="A228" s="98"/>
      <c r="B228" s="92"/>
      <c r="C228" s="99" t="s">
        <v>150</v>
      </c>
      <c r="D228" s="72" t="s">
        <v>192</v>
      </c>
      <c r="E228" s="77">
        <f t="shared" si="66"/>
        <v>0</v>
      </c>
      <c r="F228" s="96"/>
      <c r="G228" s="97"/>
      <c r="H228" s="97"/>
      <c r="I228" s="97"/>
      <c r="J228" s="97"/>
      <c r="K228" s="97"/>
      <c r="L228" s="97"/>
    </row>
    <row r="229" spans="1:12" s="6" customFormat="1" ht="13.5" customHeight="1">
      <c r="A229" s="98"/>
      <c r="B229" s="92"/>
      <c r="C229" s="99" t="s">
        <v>152</v>
      </c>
      <c r="D229" s="72" t="s">
        <v>193</v>
      </c>
      <c r="E229" s="77">
        <f t="shared" si="66"/>
        <v>0</v>
      </c>
      <c r="F229" s="96"/>
      <c r="G229" s="97"/>
      <c r="H229" s="97"/>
      <c r="I229" s="97"/>
      <c r="J229" s="97"/>
      <c r="K229" s="97"/>
      <c r="L229" s="97"/>
    </row>
    <row r="230" spans="1:12" s="6" customFormat="1" ht="13.5" customHeight="1">
      <c r="A230" s="98"/>
      <c r="B230" s="79" t="s">
        <v>194</v>
      </c>
      <c r="C230" s="80"/>
      <c r="D230" s="72" t="s">
        <v>195</v>
      </c>
      <c r="E230" s="77">
        <f t="shared" si="66"/>
        <v>0</v>
      </c>
      <c r="F230" s="96">
        <f aca="true" t="shared" si="71" ref="F230:L230">F231+F232+F233</f>
        <v>0</v>
      </c>
      <c r="G230" s="97">
        <f t="shared" si="71"/>
        <v>0</v>
      </c>
      <c r="H230" s="97">
        <f t="shared" si="71"/>
        <v>0</v>
      </c>
      <c r="I230" s="97">
        <f t="shared" si="71"/>
        <v>0</v>
      </c>
      <c r="J230" s="97">
        <f t="shared" si="71"/>
        <v>0</v>
      </c>
      <c r="K230" s="97">
        <f t="shared" si="71"/>
        <v>0</v>
      </c>
      <c r="L230" s="97">
        <f t="shared" si="71"/>
        <v>0</v>
      </c>
    </row>
    <row r="231" spans="1:12" s="6" customFormat="1" ht="13.5" customHeight="1">
      <c r="A231" s="98"/>
      <c r="B231" s="92"/>
      <c r="C231" s="99" t="s">
        <v>148</v>
      </c>
      <c r="D231" s="72" t="s">
        <v>196</v>
      </c>
      <c r="E231" s="77">
        <f t="shared" si="66"/>
        <v>0</v>
      </c>
      <c r="F231" s="96"/>
      <c r="G231" s="97"/>
      <c r="H231" s="97"/>
      <c r="I231" s="97"/>
      <c r="J231" s="97"/>
      <c r="K231" s="97"/>
      <c r="L231" s="97"/>
    </row>
    <row r="232" spans="1:12" s="6" customFormat="1" ht="13.5" customHeight="1">
      <c r="A232" s="98"/>
      <c r="B232" s="92"/>
      <c r="C232" s="99" t="s">
        <v>150</v>
      </c>
      <c r="D232" s="72" t="s">
        <v>197</v>
      </c>
      <c r="E232" s="77">
        <f t="shared" si="66"/>
        <v>0</v>
      </c>
      <c r="F232" s="96"/>
      <c r="G232" s="97"/>
      <c r="H232" s="97"/>
      <c r="I232" s="97"/>
      <c r="J232" s="97"/>
      <c r="K232" s="97"/>
      <c r="L232" s="97"/>
    </row>
    <row r="233" spans="1:12" s="6" customFormat="1" ht="13.5" customHeight="1">
      <c r="A233" s="98"/>
      <c r="B233" s="92"/>
      <c r="C233" s="99" t="s">
        <v>217</v>
      </c>
      <c r="D233" s="72" t="s">
        <v>199</v>
      </c>
      <c r="E233" s="77">
        <f t="shared" si="66"/>
        <v>0</v>
      </c>
      <c r="F233" s="96"/>
      <c r="G233" s="97"/>
      <c r="H233" s="97"/>
      <c r="I233" s="97"/>
      <c r="J233" s="97"/>
      <c r="K233" s="97"/>
      <c r="L233" s="97"/>
    </row>
    <row r="234" spans="1:12" s="6" customFormat="1" ht="13.5" customHeight="1">
      <c r="A234" s="98"/>
      <c r="B234" s="79" t="s">
        <v>200</v>
      </c>
      <c r="C234" s="80"/>
      <c r="D234" s="72" t="s">
        <v>201</v>
      </c>
      <c r="E234" s="77">
        <f t="shared" si="66"/>
        <v>0</v>
      </c>
      <c r="F234" s="96">
        <f aca="true" t="shared" si="72" ref="F234:L234">F235+F236+F237</f>
        <v>0</v>
      </c>
      <c r="G234" s="97">
        <f t="shared" si="72"/>
        <v>0</v>
      </c>
      <c r="H234" s="97">
        <f t="shared" si="72"/>
        <v>0</v>
      </c>
      <c r="I234" s="97">
        <f t="shared" si="72"/>
        <v>0</v>
      </c>
      <c r="J234" s="97">
        <f t="shared" si="72"/>
        <v>0</v>
      </c>
      <c r="K234" s="97">
        <f t="shared" si="72"/>
        <v>0</v>
      </c>
      <c r="L234" s="97">
        <f t="shared" si="72"/>
        <v>0</v>
      </c>
    </row>
    <row r="235" spans="1:12" s="6" customFormat="1" ht="13.5" customHeight="1" thickBot="1">
      <c r="A235" s="111"/>
      <c r="B235" s="112"/>
      <c r="C235" s="113" t="s">
        <v>148</v>
      </c>
      <c r="D235" s="114" t="s">
        <v>202</v>
      </c>
      <c r="E235" s="115">
        <f t="shared" si="66"/>
        <v>0</v>
      </c>
      <c r="F235" s="116"/>
      <c r="G235" s="116"/>
      <c r="H235" s="116"/>
      <c r="I235" s="116"/>
      <c r="J235" s="116"/>
      <c r="K235" s="116"/>
      <c r="L235" s="116"/>
    </row>
    <row r="236" spans="1:12" s="6" customFormat="1" ht="13.5" customHeight="1">
      <c r="A236" s="117"/>
      <c r="B236" s="118"/>
      <c r="C236" s="119" t="s">
        <v>150</v>
      </c>
      <c r="D236" s="120" t="s">
        <v>203</v>
      </c>
      <c r="E236" s="121">
        <f t="shared" si="66"/>
        <v>0</v>
      </c>
      <c r="F236" s="122"/>
      <c r="G236" s="122"/>
      <c r="H236" s="122"/>
      <c r="I236" s="123"/>
      <c r="J236" s="123"/>
      <c r="K236" s="123"/>
      <c r="L236" s="123"/>
    </row>
    <row r="237" spans="1:12" s="6" customFormat="1" ht="13.5" customHeight="1" thickBot="1">
      <c r="A237" s="124"/>
      <c r="B237" s="125"/>
      <c r="C237" s="126" t="s">
        <v>217</v>
      </c>
      <c r="D237" s="127" t="s">
        <v>204</v>
      </c>
      <c r="E237" s="128">
        <f t="shared" si="66"/>
        <v>0</v>
      </c>
      <c r="F237" s="129"/>
      <c r="G237" s="129"/>
      <c r="H237" s="129"/>
      <c r="I237" s="130"/>
      <c r="J237" s="130"/>
      <c r="K237" s="130"/>
      <c r="L237" s="130"/>
    </row>
    <row r="238" spans="1:12" s="6" customFormat="1" ht="13.5" customHeight="1">
      <c r="A238" s="131"/>
      <c r="B238" s="132"/>
      <c r="C238" s="133"/>
      <c r="D238" s="134"/>
      <c r="E238" s="135"/>
      <c r="F238" s="136"/>
      <c r="G238" s="136"/>
      <c r="H238" s="136"/>
      <c r="I238" s="136"/>
      <c r="J238" s="136"/>
      <c r="K238" s="136"/>
      <c r="L238" s="136"/>
    </row>
    <row r="239" spans="1:12" s="6" customFormat="1" ht="13.5" customHeight="1">
      <c r="A239" s="131"/>
      <c r="B239" s="132"/>
      <c r="C239" s="133"/>
      <c r="D239" s="134"/>
      <c r="E239" s="135"/>
      <c r="F239" s="136"/>
      <c r="G239" s="136"/>
      <c r="H239" s="136"/>
      <c r="I239" s="136"/>
      <c r="J239" s="136"/>
      <c r="K239" s="136"/>
      <c r="L239" s="136"/>
    </row>
    <row r="240" spans="1:12" s="6" customFormat="1" ht="27" customHeight="1">
      <c r="A240" s="131"/>
      <c r="B240" s="137" t="s">
        <v>218</v>
      </c>
      <c r="C240" s="138"/>
      <c r="D240" s="139"/>
      <c r="E240" s="9"/>
      <c r="F240" s="9"/>
      <c r="G240" s="9"/>
      <c r="H240" s="9"/>
      <c r="I240" s="9"/>
      <c r="J240" s="8"/>
      <c r="K240" s="8"/>
      <c r="L240" s="8"/>
    </row>
    <row r="241" spans="1:12" s="6" customFormat="1" ht="25.5" customHeight="1">
      <c r="A241" s="131"/>
      <c r="B241" s="137" t="s">
        <v>219</v>
      </c>
      <c r="C241" s="138"/>
      <c r="D241" s="139"/>
      <c r="E241" s="9"/>
      <c r="F241" s="9"/>
      <c r="G241" s="9"/>
      <c r="H241" s="9"/>
      <c r="I241" s="9"/>
      <c r="J241" s="8"/>
      <c r="K241" s="8"/>
      <c r="L241" s="8"/>
    </row>
    <row r="242" spans="1:12" s="6" customFormat="1" ht="22.5" customHeight="1">
      <c r="A242" s="131"/>
      <c r="B242" s="137" t="s">
        <v>220</v>
      </c>
      <c r="C242" s="138"/>
      <c r="D242" s="139"/>
      <c r="E242" s="9"/>
      <c r="F242" s="9"/>
      <c r="G242" s="9"/>
      <c r="H242" s="9"/>
      <c r="I242" s="9"/>
      <c r="J242" s="8"/>
      <c r="K242" s="8"/>
      <c r="L242" s="8"/>
    </row>
    <row r="243" spans="1:12" s="6" customFormat="1" ht="22.5" customHeight="1">
      <c r="A243" s="131"/>
      <c r="B243" s="137" t="s">
        <v>221</v>
      </c>
      <c r="C243" s="138"/>
      <c r="D243" s="139"/>
      <c r="E243" s="9"/>
      <c r="F243" s="9"/>
      <c r="G243" s="9"/>
      <c r="H243" s="9"/>
      <c r="I243" s="9"/>
      <c r="J243" s="8"/>
      <c r="K243" s="8"/>
      <c r="L243" s="8"/>
    </row>
    <row r="244" spans="1:12" s="6" customFormat="1" ht="13.5" customHeight="1">
      <c r="A244" s="131"/>
      <c r="B244" s="132"/>
      <c r="C244" s="133"/>
      <c r="D244" s="134"/>
      <c r="E244" s="135"/>
      <c r="F244" s="136"/>
      <c r="G244" s="136"/>
      <c r="H244" s="136"/>
      <c r="I244" s="136"/>
      <c r="J244" s="136"/>
      <c r="K244" s="136"/>
      <c r="L244" s="136"/>
    </row>
    <row r="245" spans="1:12" ht="1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1:12" s="2" customFormat="1" ht="15.75">
      <c r="A246" s="15"/>
      <c r="B246" s="15"/>
      <c r="C246" s="140" t="s">
        <v>222</v>
      </c>
      <c r="D246" s="15"/>
      <c r="E246" s="19" t="s">
        <v>223</v>
      </c>
      <c r="F246" s="19"/>
      <c r="G246" s="19"/>
      <c r="H246" s="15"/>
      <c r="I246" s="15"/>
      <c r="J246" s="15"/>
      <c r="K246" s="15"/>
      <c r="L246" s="15"/>
    </row>
    <row r="247" spans="1:12" ht="15">
      <c r="A247" s="13"/>
      <c r="B247" s="13"/>
      <c r="C247" s="15" t="s">
        <v>224</v>
      </c>
      <c r="D247" s="13"/>
      <c r="E247" s="15" t="s">
        <v>225</v>
      </c>
      <c r="F247" s="15"/>
      <c r="G247" s="15"/>
      <c r="H247" s="13"/>
      <c r="I247" s="13"/>
      <c r="J247" s="13"/>
      <c r="K247" s="13"/>
      <c r="L247" s="13"/>
    </row>
    <row r="248" spans="1:12" ht="1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1:12" ht="15">
      <c r="A249" s="13"/>
      <c r="B249" s="13"/>
      <c r="C249" s="13"/>
      <c r="D249" s="13"/>
      <c r="E249" s="13"/>
      <c r="F249" s="13"/>
      <c r="G249" s="13"/>
      <c r="H249" s="13"/>
      <c r="I249" s="10" t="s">
        <v>226</v>
      </c>
      <c r="J249" s="13"/>
      <c r="K249" s="13"/>
      <c r="L249" s="13"/>
    </row>
    <row r="250" spans="1:12" ht="1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1:12" ht="15">
      <c r="A251" s="13"/>
      <c r="B251" s="13"/>
      <c r="C251" s="13"/>
      <c r="D251" s="13"/>
      <c r="E251" s="13"/>
      <c r="F251" s="13"/>
      <c r="G251" s="13"/>
      <c r="H251" s="13"/>
      <c r="I251" s="10"/>
      <c r="J251" s="10"/>
      <c r="K251" s="10"/>
      <c r="L251" s="10"/>
    </row>
    <row r="252" spans="1:12" ht="1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1:12" ht="1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1:12" ht="1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</row>
    <row r="255" spans="1:12" ht="1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</row>
    <row r="256" spans="1:12" ht="1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</row>
    <row r="257" spans="1:12" ht="1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</row>
    <row r="258" spans="1:12" ht="1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</row>
    <row r="259" spans="1:12" ht="1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</row>
    <row r="260" spans="1:12" ht="1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</row>
    <row r="261" spans="1:12" ht="1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</row>
    <row r="262" spans="1:12" ht="1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</row>
    <row r="263" spans="1:12" ht="1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</row>
    <row r="264" spans="1:12" ht="1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</row>
    <row r="265" spans="1:12" ht="1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</row>
    <row r="266" spans="1:12" ht="1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</row>
    <row r="267" spans="1:12" ht="1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</row>
    <row r="268" spans="1:12" ht="1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</row>
    <row r="269" spans="1:12" ht="1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</row>
    <row r="270" spans="1:12" ht="1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</row>
    <row r="271" spans="1:12" ht="1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1:12" ht="1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</row>
    <row r="273" spans="1:12" ht="1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</row>
    <row r="274" spans="1:12" ht="1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</row>
    <row r="275" spans="1:12" ht="1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</row>
    <row r="276" spans="1:12" ht="1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</row>
    <row r="277" spans="1:12" ht="1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</row>
    <row r="278" spans="1:12" ht="1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</row>
    <row r="279" spans="1:12" ht="1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</row>
    <row r="280" spans="1:12" ht="1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</row>
    <row r="281" spans="1:12" ht="1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</row>
    <row r="282" spans="1:12" ht="1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</row>
    <row r="283" spans="1:12" ht="1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</row>
    <row r="284" spans="1:12" ht="1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</row>
    <row r="285" spans="1:12" ht="1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</row>
    <row r="286" spans="1:12" ht="1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</row>
    <row r="287" spans="1:12" ht="1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</row>
    <row r="288" spans="1:12" ht="1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</row>
    <row r="289" spans="1:12" ht="1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</row>
    <row r="290" spans="1:12" ht="1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</row>
    <row r="291" spans="1:12" ht="1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</row>
    <row r="292" spans="1:12" ht="1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</row>
    <row r="293" spans="1:12" ht="1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</row>
    <row r="294" spans="1:12" ht="1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</row>
    <row r="295" spans="1:12" ht="1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</row>
    <row r="296" spans="1:12" ht="1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</row>
    <row r="297" spans="1:12" ht="1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</row>
    <row r="298" spans="1:12" ht="1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</row>
    <row r="299" spans="1:12" ht="1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</row>
    <row r="300" spans="1:12" ht="1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</row>
    <row r="301" spans="1:12" ht="1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</row>
    <row r="302" spans="1:12" ht="1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</row>
    <row r="303" spans="1:12" ht="1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</row>
    <row r="304" spans="1:12" ht="1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</row>
    <row r="305" spans="1:12" ht="1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</row>
    <row r="306" spans="1:12" ht="1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</row>
    <row r="307" spans="1:12" ht="1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</row>
    <row r="308" spans="1:12" ht="1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</row>
    <row r="309" spans="1:12" ht="1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</row>
    <row r="310" spans="1:12" ht="1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</row>
    <row r="311" spans="1:12" ht="1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</row>
    <row r="312" spans="1:12" ht="1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</row>
    <row r="313" spans="1:12" ht="1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</row>
    <row r="314" spans="1:12" ht="1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</row>
    <row r="315" spans="1:12" ht="1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</row>
    <row r="316" spans="1:12" ht="1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</row>
    <row r="317" spans="1:12" ht="1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</row>
    <row r="318" spans="1:12" ht="1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</row>
    <row r="319" spans="1:12" ht="1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</row>
    <row r="320" spans="1:12" ht="1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</row>
    <row r="321" spans="1:12" ht="1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</row>
    <row r="322" spans="1:12" ht="1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</row>
    <row r="323" spans="1:12" ht="1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</row>
    <row r="324" spans="1:12" ht="1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</row>
    <row r="325" spans="1:12" ht="1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</row>
    <row r="326" spans="1:12" ht="1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</row>
    <row r="327" spans="1:12" ht="1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</row>
    <row r="328" spans="1:12" ht="1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</row>
    <row r="329" spans="1:12" ht="1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</row>
    <row r="330" spans="1:12" ht="1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</row>
    <row r="331" spans="1:12" ht="1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</row>
    <row r="332" spans="1:12" ht="1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</row>
    <row r="333" spans="1:12" ht="1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</row>
    <row r="334" spans="1:12" ht="1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</row>
    <row r="335" spans="1:12" ht="1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</row>
    <row r="336" spans="1:12" ht="1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</row>
    <row r="337" spans="1:12" ht="1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</row>
    <row r="338" spans="1:12" ht="1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</row>
    <row r="339" spans="1:12" ht="1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</row>
    <row r="340" spans="1:12" ht="1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</row>
    <row r="341" spans="1:12" ht="1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</row>
    <row r="342" spans="1:12" ht="1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</row>
    <row r="343" spans="1:12" ht="1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</row>
    <row r="344" spans="1:12" ht="1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</row>
    <row r="345" spans="1:12" ht="1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</row>
    <row r="346" spans="1:12" ht="1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</row>
    <row r="347" spans="1:12" ht="1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</row>
    <row r="348" spans="1:12" ht="1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</row>
    <row r="349" spans="1:12" ht="1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</row>
    <row r="350" spans="1:12" ht="1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</row>
    <row r="351" spans="1:12" ht="1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</row>
    <row r="352" spans="1:12" ht="1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</row>
    <row r="353" spans="1:12" ht="1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</row>
    <row r="354" spans="1:12" ht="1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</row>
    <row r="355" spans="1:12" ht="1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</row>
    <row r="356" spans="1:12" ht="1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</row>
    <row r="357" spans="1:12" ht="1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</row>
    <row r="358" spans="1:12" ht="1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</row>
    <row r="359" spans="1:12" ht="1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</row>
    <row r="360" spans="1:12" ht="1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</row>
    <row r="361" spans="1:12" ht="1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</row>
    <row r="362" spans="1:12" ht="1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</row>
    <row r="363" spans="1:12" ht="1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</row>
    <row r="364" spans="1:12" ht="1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</row>
    <row r="365" spans="1:12" ht="1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</row>
    <row r="366" spans="1:12" ht="1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</row>
    <row r="367" spans="1:12" ht="1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</row>
    <row r="368" spans="1:12" ht="1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</row>
    <row r="369" spans="1:12" ht="1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</row>
    <row r="370" spans="1:12" ht="1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</row>
    <row r="371" spans="1:12" ht="1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</row>
    <row r="372" spans="1:12" ht="1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</row>
    <row r="373" spans="1:12" ht="1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</row>
    <row r="374" spans="1:12" ht="1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</row>
    <row r="375" spans="1:12" ht="1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</row>
    <row r="376" spans="1:12" ht="1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</row>
    <row r="377" spans="1:12" ht="1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</row>
    <row r="378" spans="1:12" ht="1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</row>
    <row r="379" spans="1:12" ht="1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</row>
    <row r="380" spans="1:12" ht="1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</row>
    <row r="381" spans="1:12" ht="1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</row>
    <row r="382" spans="1:12" ht="1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</row>
    <row r="383" spans="1:12" ht="1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</row>
    <row r="384" spans="1:12" ht="1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</row>
    <row r="385" spans="1:12" ht="1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</row>
    <row r="386" spans="1:12" ht="1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</row>
    <row r="387" spans="1:12" ht="1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</row>
    <row r="388" spans="1:12" ht="1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</row>
    <row r="389" spans="1:12" ht="1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</row>
    <row r="390" spans="1:12" ht="1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</row>
    <row r="391" spans="1:12" ht="1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</row>
    <row r="392" spans="1:12" ht="1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</row>
    <row r="393" spans="1:12" ht="1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</row>
  </sheetData>
  <mergeCells count="58">
    <mergeCell ref="B234:C234"/>
    <mergeCell ref="E246:G246"/>
    <mergeCell ref="B218:C218"/>
    <mergeCell ref="B222:C222"/>
    <mergeCell ref="B226:C226"/>
    <mergeCell ref="B230:C230"/>
    <mergeCell ref="B202:C202"/>
    <mergeCell ref="B206:C206"/>
    <mergeCell ref="B210:C210"/>
    <mergeCell ref="B214:C214"/>
    <mergeCell ref="B189:C189"/>
    <mergeCell ref="A193:C193"/>
    <mergeCell ref="B194:C194"/>
    <mergeCell ref="B198:C198"/>
    <mergeCell ref="A174:C174"/>
    <mergeCell ref="B182:C182"/>
    <mergeCell ref="B183:C183"/>
    <mergeCell ref="B185:C185"/>
    <mergeCell ref="B165:C165"/>
    <mergeCell ref="B168:C168"/>
    <mergeCell ref="B169:C169"/>
    <mergeCell ref="A170:C170"/>
    <mergeCell ref="B112:C112"/>
    <mergeCell ref="B116:C116"/>
    <mergeCell ref="A136:C136"/>
    <mergeCell ref="B146:C146"/>
    <mergeCell ref="B96:C96"/>
    <mergeCell ref="B100:C100"/>
    <mergeCell ref="B104:C104"/>
    <mergeCell ref="B108:C108"/>
    <mergeCell ref="B80:C80"/>
    <mergeCell ref="B84:C84"/>
    <mergeCell ref="B88:C88"/>
    <mergeCell ref="B92:C92"/>
    <mergeCell ref="B67:C67"/>
    <mergeCell ref="B71:C71"/>
    <mergeCell ref="A75:C75"/>
    <mergeCell ref="B76:C76"/>
    <mergeCell ref="B60:C60"/>
    <mergeCell ref="B61:C61"/>
    <mergeCell ref="B64:C64"/>
    <mergeCell ref="B66:C66"/>
    <mergeCell ref="K9:K10"/>
    <mergeCell ref="L9:L10"/>
    <mergeCell ref="A26:C26"/>
    <mergeCell ref="B36:C36"/>
    <mergeCell ref="G9:G10"/>
    <mergeCell ref="H9:H10"/>
    <mergeCell ref="I9:I10"/>
    <mergeCell ref="J9:J10"/>
    <mergeCell ref="A9:C10"/>
    <mergeCell ref="D9:D10"/>
    <mergeCell ref="E9:E10"/>
    <mergeCell ref="F9:F10"/>
    <mergeCell ref="E4:G4"/>
    <mergeCell ref="I4:K4"/>
    <mergeCell ref="A5:L5"/>
    <mergeCell ref="A6:L6"/>
  </mergeCells>
  <printOptions/>
  <pageMargins left="0.37" right="0.2" top="0.37" bottom="0.2" header="0.2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User_Name</cp:lastModifiedBy>
  <cp:lastPrinted>2015-05-21T12:02:32Z</cp:lastPrinted>
  <dcterms:created xsi:type="dcterms:W3CDTF">1996-10-14T23:33:28Z</dcterms:created>
  <dcterms:modified xsi:type="dcterms:W3CDTF">2015-05-21T12:02:51Z</dcterms:modified>
  <cp:category/>
  <cp:version/>
  <cp:contentType/>
  <cp:contentStatus/>
</cp:coreProperties>
</file>