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N" sheetId="1" r:id="rId1"/>
    <sheet name="TOTAL" sheetId="2" r:id="rId2"/>
    <sheet name="buget angajamente" sheetId="3" r:id="rId3"/>
  </sheets>
  <definedNames/>
  <calcPr fullCalcOnLoad="1"/>
</workbook>
</file>

<file path=xl/comments1.xml><?xml version="1.0" encoding="utf-8"?>
<comments xmlns="http://schemas.openxmlformats.org/spreadsheetml/2006/main">
  <authors>
    <author>FINANCIAR</author>
  </authors>
  <commentList>
    <comment ref="F29" authorId="0">
      <text>
        <r>
          <rPr>
            <b/>
            <sz val="8"/>
            <rFont val="Tahoma"/>
            <family val="0"/>
          </rPr>
          <t>FINANCIAR:</t>
        </r>
        <r>
          <rPr>
            <sz val="8"/>
            <rFont val="Tahoma"/>
            <family val="0"/>
          </rPr>
          <t xml:space="preserve">
CONTRACT ADUS 2015</t>
        </r>
      </text>
    </comment>
  </commentList>
</comments>
</file>

<file path=xl/sharedStrings.xml><?xml version="1.0" encoding="utf-8"?>
<sst xmlns="http://schemas.openxmlformats.org/spreadsheetml/2006/main" count="217" uniqueCount="49">
  <si>
    <t>Buget de stat -Bunuri si servicii AAPL</t>
  </si>
  <si>
    <t>Trim. I</t>
  </si>
  <si>
    <t>Trim. II</t>
  </si>
  <si>
    <t>Trim. III</t>
  </si>
  <si>
    <t>Trim. IV</t>
  </si>
  <si>
    <t>TOTAL</t>
  </si>
  <si>
    <t>Total Buget de stat si Venituri proprii Accize</t>
  </si>
  <si>
    <t>Venituri prorii Accize -Bunuri si servicii AAPL</t>
  </si>
  <si>
    <t>Programul naţional de prevenire, supraveghere şi control al infecţiei HIV</t>
  </si>
  <si>
    <t>Sursa de finantare</t>
  </si>
  <si>
    <t>Programul naţional de prevenire, supraveghere şi control al tuberculozei;</t>
  </si>
  <si>
    <t>1) Prevenirea și supravegherea infecției HIV la nivel național;</t>
  </si>
  <si>
    <t>2) Tratamentul și monitorizarea persoanelor cu infecție HIV/SIDA</t>
  </si>
  <si>
    <t>Subprogramul de transplant de organe, ţesuturi şi celule de origine umană;</t>
  </si>
  <si>
    <t>1. Subprogramul de transplant de organe, ţesuturi şi celule de origine umană;</t>
  </si>
  <si>
    <t>2. Subprogramul de transplant de celule stem hematopoietice periferice şi centrale</t>
  </si>
  <si>
    <t>3. Subprogramul de fertilizare in vitro şi embriotransfer;</t>
  </si>
  <si>
    <t>Programul naţional de sănătate a femeii şi copilului</t>
  </si>
  <si>
    <t>Subprogramul pentru ameliorarea stării de nutriţie a gravidei şi copilului;</t>
  </si>
  <si>
    <t>b) Subprogramul de sănătate a copilului;</t>
  </si>
  <si>
    <t>c) Subprogramul de sănătate a femeii</t>
  </si>
  <si>
    <t>1.4. profilaxia malnutriţiei la copiii cu greutate mică la naştere;</t>
  </si>
  <si>
    <t>2.1 Regionalizarea îngrijirilor perinatale pentru copiii cu greutate mică la naştere sau alte patologii grave în perioada perinatală</t>
  </si>
  <si>
    <t>3.4. Profilaxia sindromului de izoimunizare Rh</t>
  </si>
  <si>
    <t>programe</t>
  </si>
  <si>
    <t>1)      Supravegherea și controlul tuberculozei;</t>
  </si>
  <si>
    <t>2)      Tratamentul bolnavilor cu tuberculoză.</t>
  </si>
  <si>
    <t>Programul national de depistare precoce activa a cancerului de col uterin</t>
  </si>
  <si>
    <t>Programe naţionale</t>
  </si>
  <si>
    <t>TOTAL an 2014</t>
  </si>
  <si>
    <t>Total cereri de finantare la 10.05.2014</t>
  </si>
  <si>
    <t>Sume nesolicitate spre finantare la 10.05.2014</t>
  </si>
  <si>
    <t>mii lei</t>
  </si>
  <si>
    <t>Total sem. I</t>
  </si>
  <si>
    <t>Venituri proprii Accize -Bunuri si servicii AAPL</t>
  </si>
  <si>
    <t>=</t>
  </si>
  <si>
    <t>Total an 2016, din care:</t>
  </si>
  <si>
    <t>DR. OLARIU DAN</t>
  </si>
  <si>
    <t>EC. BESLIU RODICA</t>
  </si>
  <si>
    <t>DIRECTOR FINANCIAR-CONTABIL,</t>
  </si>
  <si>
    <t xml:space="preserve">                                                                   MANAGER,                                                                        </t>
  </si>
  <si>
    <t xml:space="preserve">                                                     CREDITE BUGETARE PENTRU IMPLEMENTAREA PROGRAMELOR DE SANATATE PUBLICA </t>
  </si>
  <si>
    <t xml:space="preserve">                                                              FINANTATE DIN BUGETUL MINISTERULUI SANATATII  IN ANUL 2016</t>
  </si>
  <si>
    <t>lei</t>
  </si>
  <si>
    <t xml:space="preserve">                                                                                                          SEF SERVICIU FINANCIAR-BUGET,</t>
  </si>
  <si>
    <t xml:space="preserve">                                                                                                                EC. EPINGEAC GABRIELA</t>
  </si>
  <si>
    <t>Intocmit:Popescu Cristina</t>
  </si>
  <si>
    <t xml:space="preserve">1.5. Programul naţional de supraveghere şi control al infecţiilor nosocomiale şi monitorizare a utilizării antibioticelor şi a antibioticorezistenţei;
</t>
  </si>
  <si>
    <t xml:space="preserve">EC. DIN FLORINA ISABELA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</si>
</sst>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[$-409]dddd\,\ mmmm\ dd\,\ yyyy"/>
    <numFmt numFmtId="178" formatCode="mm/dd/yy;@"/>
    <numFmt numFmtId="179" formatCode="[$-409]dd\-mmm\-yy;@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0"/>
      <name val="Times New Roman"/>
      <family val="1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b/>
      <sz val="16"/>
      <name val="Times New Roman"/>
      <family val="1"/>
    </font>
    <font>
      <sz val="16"/>
      <color indexed="10"/>
      <name val="Arial"/>
      <family val="2"/>
    </font>
    <font>
      <sz val="1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/>
    </xf>
    <xf numFmtId="0" fontId="0" fillId="0" borderId="0" xfId="0" applyFill="1" applyAlignment="1">
      <alignment/>
    </xf>
    <xf numFmtId="0" fontId="11" fillId="3" borderId="0" xfId="0" applyFont="1" applyFill="1" applyAlignment="1">
      <alignment/>
    </xf>
    <xf numFmtId="0" fontId="1" fillId="0" borderId="1" xfId="0" applyFont="1" applyBorder="1" applyAlignment="1">
      <alignment horizontal="left" vertical="center" wrapText="1"/>
    </xf>
    <xf numFmtId="0" fontId="5" fillId="3" borderId="0" xfId="0" applyFont="1" applyFill="1" applyAlignment="1">
      <alignment/>
    </xf>
    <xf numFmtId="0" fontId="1" fillId="0" borderId="1" xfId="0" applyFont="1" applyBorder="1" applyAlignment="1">
      <alignment horizontal="left" indent="4"/>
    </xf>
    <xf numFmtId="0" fontId="1" fillId="0" borderId="1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/>
    </xf>
    <xf numFmtId="3" fontId="16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/>
    </xf>
    <xf numFmtId="0" fontId="17" fillId="2" borderId="1" xfId="0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/>
    </xf>
    <xf numFmtId="0" fontId="19" fillId="0" borderId="1" xfId="0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indent="4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" fontId="3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indent="4"/>
    </xf>
    <xf numFmtId="0" fontId="2" fillId="0" borderId="11" xfId="0" applyFont="1" applyFill="1" applyBorder="1" applyAlignment="1">
      <alignment horizontal="left" indent="4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4" xfId="0" applyFont="1" applyFill="1" applyBorder="1" applyAlignment="1">
      <alignment horizontal="left" indent="4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4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/>
    </xf>
    <xf numFmtId="0" fontId="2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2" fillId="0" borderId="2" xfId="0" applyFont="1" applyBorder="1" applyAlignment="1">
      <alignment horizontal="justify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4" borderId="3" xfId="0" applyFont="1" applyFill="1" applyBorder="1" applyAlignment="1">
      <alignment/>
    </xf>
    <xf numFmtId="0" fontId="2" fillId="4" borderId="2" xfId="0" applyFont="1" applyFill="1" applyBorder="1" applyAlignment="1">
      <alignment horizontal="left" vertical="center" wrapText="1" shrinkToFit="1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/>
    </xf>
    <xf numFmtId="1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4" fillId="2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79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right"/>
    </xf>
    <xf numFmtId="0" fontId="3" fillId="0" borderId="16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3" borderId="14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4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1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3" borderId="8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top"/>
    </xf>
    <xf numFmtId="0" fontId="4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 shrinkToFit="1"/>
    </xf>
    <xf numFmtId="0" fontId="2" fillId="0" borderId="4" xfId="0" applyFont="1" applyBorder="1" applyAlignment="1">
      <alignment horizontal="left" vertical="top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5</xdr:col>
      <xdr:colOff>552450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845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:N111"/>
  <sheetViews>
    <sheetView tabSelected="1" workbookViewId="0" topLeftCell="A77">
      <selection activeCell="P95" sqref="P95"/>
    </sheetView>
  </sheetViews>
  <sheetFormatPr defaultColWidth="9.140625" defaultRowHeight="12.75"/>
  <cols>
    <col min="1" max="1" width="67.57421875" style="97" customWidth="1"/>
    <col min="2" max="2" width="20.421875" style="97" customWidth="1"/>
    <col min="3" max="5" width="10.7109375" style="97" customWidth="1"/>
    <col min="6" max="6" width="11.421875" style="97" customWidth="1"/>
    <col min="7" max="10" width="9.140625" style="97" hidden="1" customWidth="1"/>
    <col min="11" max="11" width="11.140625" style="99" hidden="1" customWidth="1"/>
    <col min="12" max="12" width="12.57421875" style="99" hidden="1" customWidth="1"/>
    <col min="13" max="13" width="13.421875" style="99" hidden="1" customWidth="1"/>
    <col min="14" max="16384" width="9.140625" style="97" customWidth="1"/>
  </cols>
  <sheetData>
    <row r="1" ht="12.75"/>
    <row r="2" ht="12.75"/>
    <row r="3" ht="12.75"/>
    <row r="4" ht="12.75"/>
    <row r="5" ht="12.75"/>
    <row r="6" ht="12.75">
      <c r="A6" s="2" t="s">
        <v>41</v>
      </c>
    </row>
    <row r="7" ht="12.75">
      <c r="A7" s="2" t="s">
        <v>42</v>
      </c>
    </row>
    <row r="8" spans="1:2" ht="12.75">
      <c r="A8" s="2"/>
      <c r="B8" s="129">
        <f>B16+B27+B40+B55+B59+B73</f>
        <v>5296000</v>
      </c>
    </row>
    <row r="9" spans="1:6" ht="13.5" thickBot="1">
      <c r="A9" s="2"/>
      <c r="B9" s="130">
        <f>B19+B30+B44+B62+B64+B66+B75</f>
        <v>336000</v>
      </c>
      <c r="F9" s="55"/>
    </row>
    <row r="10" spans="1:6" ht="15.75" customHeight="1">
      <c r="A10" s="131" t="s">
        <v>8</v>
      </c>
      <c r="B10" s="132"/>
      <c r="C10" s="132"/>
      <c r="D10" s="132"/>
      <c r="E10" s="132"/>
      <c r="F10" s="153" t="s">
        <v>43</v>
      </c>
    </row>
    <row r="11" spans="1:12" ht="6" customHeight="1" thickBot="1">
      <c r="A11" s="133"/>
      <c r="B11" s="99"/>
      <c r="C11" s="99"/>
      <c r="D11" s="99"/>
      <c r="E11" s="99"/>
      <c r="F11" s="154"/>
      <c r="K11" s="134"/>
      <c r="L11" s="135"/>
    </row>
    <row r="12" spans="1:13" ht="25.5">
      <c r="A12" s="100" t="s">
        <v>9</v>
      </c>
      <c r="B12" s="34" t="s">
        <v>36</v>
      </c>
      <c r="C12" s="34" t="s">
        <v>1</v>
      </c>
      <c r="D12" s="34" t="s">
        <v>2</v>
      </c>
      <c r="E12" s="34" t="s">
        <v>3</v>
      </c>
      <c r="F12" s="145" t="s">
        <v>4</v>
      </c>
      <c r="K12" s="112">
        <f>K13+K26+K38+K52+K71</f>
        <v>2551000</v>
      </c>
      <c r="L12" s="112">
        <f>L13+L26+L38+L52+L71</f>
        <v>3918000</v>
      </c>
      <c r="M12" s="112">
        <f>M13+M26+M38+M52+M71</f>
        <v>4087000</v>
      </c>
    </row>
    <row r="13" spans="1:13" s="2" customFormat="1" ht="16.5" customHeight="1">
      <c r="A13" s="56" t="s">
        <v>6</v>
      </c>
      <c r="B13" s="57">
        <f>B14+B17</f>
        <v>5453000</v>
      </c>
      <c r="C13" s="57">
        <f>C14+C17</f>
        <v>1076000</v>
      </c>
      <c r="D13" s="57">
        <f>D14+D17</f>
        <v>1307000</v>
      </c>
      <c r="E13" s="57">
        <f>E14+E17</f>
        <v>1535000</v>
      </c>
      <c r="F13" s="58">
        <f>F14+F17</f>
        <v>1535000</v>
      </c>
      <c r="K13" s="136">
        <f>C13+D13</f>
        <v>2383000</v>
      </c>
      <c r="L13" s="112">
        <f>C13+D13+E13</f>
        <v>3918000</v>
      </c>
      <c r="M13" s="112">
        <f>C13+D13+E13</f>
        <v>3918000</v>
      </c>
    </row>
    <row r="14" spans="1:13" ht="16.5" customHeight="1">
      <c r="A14" s="59" t="s">
        <v>0</v>
      </c>
      <c r="B14" s="60">
        <f>SUM(B15:B16)</f>
        <v>5296000</v>
      </c>
      <c r="C14" s="60">
        <f>SUM(C15:C16)</f>
        <v>1076000</v>
      </c>
      <c r="D14" s="60">
        <f>SUM(D15:D16)</f>
        <v>1217000</v>
      </c>
      <c r="E14" s="60">
        <f>SUM(E15:E16)</f>
        <v>1501000</v>
      </c>
      <c r="F14" s="61">
        <f>SUM(F15:F16)</f>
        <v>1502000</v>
      </c>
      <c r="K14" s="137">
        <f>C14+D14</f>
        <v>2293000</v>
      </c>
      <c r="L14" s="161">
        <f aca="true" t="shared" si="0" ref="L13:L19">C14+D14+E14</f>
        <v>3794000</v>
      </c>
      <c r="M14" s="112">
        <f aca="true" t="shared" si="1" ref="M14:M77">C14+D14+E14</f>
        <v>3794000</v>
      </c>
    </row>
    <row r="15" spans="1:13" ht="16.5" customHeight="1" hidden="1">
      <c r="A15" s="62" t="s">
        <v>11</v>
      </c>
      <c r="B15" s="60">
        <f>SUM(C15:F15)</f>
        <v>0</v>
      </c>
      <c r="C15" s="60"/>
      <c r="D15" s="60"/>
      <c r="E15" s="60"/>
      <c r="F15" s="61"/>
      <c r="G15" s="97">
        <f>C15+D15+E15</f>
        <v>0</v>
      </c>
      <c r="K15" s="136">
        <f aca="true" t="shared" si="2" ref="K15:K75">C15+D15</f>
        <v>0</v>
      </c>
      <c r="L15" s="112">
        <f t="shared" si="0"/>
        <v>0</v>
      </c>
      <c r="M15" s="112">
        <f t="shared" si="1"/>
        <v>0</v>
      </c>
    </row>
    <row r="16" spans="1:13" ht="16.5" customHeight="1" hidden="1">
      <c r="A16" s="62" t="s">
        <v>12</v>
      </c>
      <c r="B16" s="60">
        <f>SUM(C16:F16)</f>
        <v>5296000</v>
      </c>
      <c r="C16" s="60">
        <v>1076000</v>
      </c>
      <c r="D16" s="60">
        <v>1217000</v>
      </c>
      <c r="E16" s="60">
        <f>1217000+284000</f>
        <v>1501000</v>
      </c>
      <c r="F16" s="61">
        <f>1218000+284000</f>
        <v>1502000</v>
      </c>
      <c r="G16" s="97">
        <f>C16+D16+E16</f>
        <v>3794000</v>
      </c>
      <c r="K16" s="136">
        <f t="shared" si="2"/>
        <v>2293000</v>
      </c>
      <c r="L16" s="112">
        <f t="shared" si="0"/>
        <v>3794000</v>
      </c>
      <c r="M16" s="112">
        <f t="shared" si="1"/>
        <v>3794000</v>
      </c>
    </row>
    <row r="17" spans="1:13" ht="16.5" customHeight="1" thickBot="1">
      <c r="A17" s="63" t="s">
        <v>34</v>
      </c>
      <c r="B17" s="64">
        <f>B18+B19</f>
        <v>157000</v>
      </c>
      <c r="C17" s="64">
        <f>C18+C19</f>
        <v>0</v>
      </c>
      <c r="D17" s="64">
        <f>D18+D19</f>
        <v>90000</v>
      </c>
      <c r="E17" s="64">
        <f>E18+E19</f>
        <v>34000</v>
      </c>
      <c r="F17" s="65">
        <f>F18+F19</f>
        <v>33000</v>
      </c>
      <c r="K17" s="136">
        <f t="shared" si="2"/>
        <v>90000</v>
      </c>
      <c r="L17" s="112">
        <f t="shared" si="0"/>
        <v>124000</v>
      </c>
      <c r="M17" s="112">
        <f t="shared" si="1"/>
        <v>124000</v>
      </c>
    </row>
    <row r="18" spans="1:13" ht="16.5" customHeight="1" hidden="1">
      <c r="A18" s="66" t="s">
        <v>11</v>
      </c>
      <c r="B18" s="67">
        <f>SUM(C18:F18)</f>
        <v>0</v>
      </c>
      <c r="C18" s="68"/>
      <c r="D18" s="68"/>
      <c r="E18" s="68"/>
      <c r="F18" s="68"/>
      <c r="K18" s="136">
        <f t="shared" si="2"/>
        <v>0</v>
      </c>
      <c r="L18" s="112">
        <f t="shared" si="0"/>
        <v>0</v>
      </c>
      <c r="M18" s="112">
        <f t="shared" si="1"/>
        <v>0</v>
      </c>
    </row>
    <row r="19" spans="1:13" ht="16.5" customHeight="1" hidden="1">
      <c r="A19" s="69" t="s">
        <v>12</v>
      </c>
      <c r="B19" s="70">
        <f>SUM(C19:F19)</f>
        <v>157000</v>
      </c>
      <c r="C19" s="71"/>
      <c r="D19" s="72">
        <v>90000</v>
      </c>
      <c r="E19" s="72">
        <v>34000</v>
      </c>
      <c r="F19" s="72">
        <v>33000</v>
      </c>
      <c r="G19" s="97">
        <f>C19+D19+E19</f>
        <v>124000</v>
      </c>
      <c r="H19" s="97">
        <f>C19+D19+E19</f>
        <v>124000</v>
      </c>
      <c r="J19" s="97">
        <f>B16+B19</f>
        <v>5453000</v>
      </c>
      <c r="K19" s="136">
        <f t="shared" si="2"/>
        <v>90000</v>
      </c>
      <c r="L19" s="112">
        <f t="shared" si="0"/>
        <v>124000</v>
      </c>
      <c r="M19" s="112">
        <f t="shared" si="1"/>
        <v>124000</v>
      </c>
    </row>
    <row r="20" spans="1:13" ht="12" customHeight="1" thickBot="1">
      <c r="A20" s="73"/>
      <c r="B20" s="74"/>
      <c r="C20" s="75"/>
      <c r="D20" s="76"/>
      <c r="E20" s="76"/>
      <c r="F20" s="76"/>
      <c r="K20" s="136">
        <f t="shared" si="2"/>
        <v>0</v>
      </c>
      <c r="L20" s="112"/>
      <c r="M20" s="112">
        <f t="shared" si="1"/>
        <v>0</v>
      </c>
    </row>
    <row r="21" spans="1:13" ht="13.5" hidden="1" thickBot="1">
      <c r="A21" s="77"/>
      <c r="B21" s="78"/>
      <c r="C21" s="78"/>
      <c r="D21" s="78"/>
      <c r="E21" s="78"/>
      <c r="F21" s="78"/>
      <c r="G21" s="77"/>
      <c r="H21" s="77"/>
      <c r="I21" s="77"/>
      <c r="J21" s="77"/>
      <c r="K21" s="136">
        <f t="shared" si="2"/>
        <v>0</v>
      </c>
      <c r="L21" s="112"/>
      <c r="M21" s="112">
        <f t="shared" si="1"/>
        <v>0</v>
      </c>
    </row>
    <row r="22" spans="1:13" ht="8.25" customHeight="1">
      <c r="A22" s="79"/>
      <c r="B22" s="80"/>
      <c r="C22" s="80"/>
      <c r="D22" s="80"/>
      <c r="E22" s="80"/>
      <c r="F22" s="147"/>
      <c r="G22" s="77"/>
      <c r="H22" s="77"/>
      <c r="I22" s="77"/>
      <c r="J22" s="77"/>
      <c r="K22" s="136">
        <f t="shared" si="2"/>
        <v>0</v>
      </c>
      <c r="L22" s="112"/>
      <c r="M22" s="112">
        <f t="shared" si="1"/>
        <v>0</v>
      </c>
    </row>
    <row r="23" spans="1:13" ht="11.25" customHeight="1">
      <c r="A23" s="81" t="s">
        <v>10</v>
      </c>
      <c r="B23" s="82"/>
      <c r="C23" s="82"/>
      <c r="D23" s="82"/>
      <c r="E23" s="82"/>
      <c r="F23" s="148" t="s">
        <v>43</v>
      </c>
      <c r="G23" s="77"/>
      <c r="H23" s="77"/>
      <c r="I23" s="77"/>
      <c r="J23" s="77"/>
      <c r="K23" s="136">
        <f t="shared" si="2"/>
        <v>0</v>
      </c>
      <c r="L23" s="112"/>
      <c r="M23" s="112">
        <f t="shared" si="1"/>
        <v>0</v>
      </c>
    </row>
    <row r="24" spans="1:13" ht="3" customHeight="1" thickBot="1">
      <c r="A24" s="83"/>
      <c r="B24" s="76"/>
      <c r="C24" s="76"/>
      <c r="D24" s="76"/>
      <c r="E24" s="76"/>
      <c r="F24" s="149"/>
      <c r="G24" s="77"/>
      <c r="H24" s="77"/>
      <c r="I24" s="77"/>
      <c r="J24" s="77"/>
      <c r="K24" s="136">
        <f t="shared" si="2"/>
        <v>0</v>
      </c>
      <c r="L24" s="112"/>
      <c r="M24" s="112">
        <f t="shared" si="1"/>
        <v>0</v>
      </c>
    </row>
    <row r="25" spans="1:13" ht="25.5">
      <c r="A25" s="84" t="s">
        <v>9</v>
      </c>
      <c r="B25" s="34" t="s">
        <v>36</v>
      </c>
      <c r="C25" s="43" t="s">
        <v>1</v>
      </c>
      <c r="D25" s="43" t="s">
        <v>2</v>
      </c>
      <c r="E25" s="43" t="s">
        <v>3</v>
      </c>
      <c r="F25" s="146" t="s">
        <v>4</v>
      </c>
      <c r="G25" s="77"/>
      <c r="H25" s="77"/>
      <c r="I25" s="77"/>
      <c r="J25" s="77"/>
      <c r="K25" s="136" t="e">
        <f t="shared" si="2"/>
        <v>#VALUE!</v>
      </c>
      <c r="L25" s="112"/>
      <c r="M25" s="112" t="e">
        <f t="shared" si="1"/>
        <v>#VALUE!</v>
      </c>
    </row>
    <row r="26" spans="1:13" ht="12.75">
      <c r="A26" s="85" t="s">
        <v>6</v>
      </c>
      <c r="B26" s="86">
        <f>B27+B30</f>
        <v>70000</v>
      </c>
      <c r="C26" s="86">
        <f>C27+C30</f>
        <v>60000</v>
      </c>
      <c r="D26" s="86">
        <f>D27+D30</f>
        <v>0</v>
      </c>
      <c r="E26" s="86">
        <f>E27+E30</f>
        <v>0</v>
      </c>
      <c r="F26" s="87">
        <f>F27+F30</f>
        <v>10000</v>
      </c>
      <c r="G26" s="77"/>
      <c r="H26" s="77"/>
      <c r="I26" s="77"/>
      <c r="J26" s="77"/>
      <c r="K26" s="136">
        <f t="shared" si="2"/>
        <v>60000</v>
      </c>
      <c r="L26" s="112"/>
      <c r="M26" s="112">
        <f t="shared" si="1"/>
        <v>60000</v>
      </c>
    </row>
    <row r="27" spans="1:13" ht="12.75">
      <c r="A27" s="59" t="s">
        <v>0</v>
      </c>
      <c r="B27" s="86">
        <f>SUM(B28:B29)</f>
        <v>0</v>
      </c>
      <c r="C27" s="86">
        <f>SUM(C28:C29)</f>
        <v>0</v>
      </c>
      <c r="D27" s="86">
        <f>SUM(D28:D29)</f>
        <v>0</v>
      </c>
      <c r="E27" s="86">
        <f>SUM(E28:E29)</f>
        <v>0</v>
      </c>
      <c r="F27" s="87">
        <f>SUM(F28:F29)</f>
        <v>0</v>
      </c>
      <c r="G27" s="77">
        <f>C27+D27+E27</f>
        <v>0</v>
      </c>
      <c r="H27" s="77"/>
      <c r="I27" s="77"/>
      <c r="J27" s="77"/>
      <c r="K27" s="136">
        <f t="shared" si="2"/>
        <v>0</v>
      </c>
      <c r="L27" s="112"/>
      <c r="M27" s="112">
        <f t="shared" si="1"/>
        <v>0</v>
      </c>
    </row>
    <row r="28" spans="1:13" ht="12.75" hidden="1">
      <c r="A28" s="88" t="s">
        <v>25</v>
      </c>
      <c r="B28" s="86">
        <f>SUM(C28:F28)</f>
        <v>0</v>
      </c>
      <c r="C28" s="86"/>
      <c r="D28" s="86"/>
      <c r="E28" s="86"/>
      <c r="F28" s="87"/>
      <c r="G28" s="77">
        <f>C28+D28+E28</f>
        <v>0</v>
      </c>
      <c r="H28" s="77"/>
      <c r="I28" s="77"/>
      <c r="J28" s="77"/>
      <c r="K28" s="136">
        <f t="shared" si="2"/>
        <v>0</v>
      </c>
      <c r="L28" s="112"/>
      <c r="M28" s="112">
        <f t="shared" si="1"/>
        <v>0</v>
      </c>
    </row>
    <row r="29" spans="1:13" ht="12.75" hidden="1">
      <c r="A29" s="88" t="s">
        <v>26</v>
      </c>
      <c r="B29" s="86">
        <f>SUM(C29:F29)</f>
        <v>0</v>
      </c>
      <c r="C29" s="86">
        <v>0</v>
      </c>
      <c r="D29" s="86"/>
      <c r="E29" s="86"/>
      <c r="F29" s="87"/>
      <c r="G29" s="77">
        <f>C29+D29+E29</f>
        <v>0</v>
      </c>
      <c r="H29" s="77"/>
      <c r="I29" s="77"/>
      <c r="J29" s="77"/>
      <c r="K29" s="136">
        <f t="shared" si="2"/>
        <v>0</v>
      </c>
      <c r="L29" s="112"/>
      <c r="M29" s="112">
        <f t="shared" si="1"/>
        <v>0</v>
      </c>
    </row>
    <row r="30" spans="1:13" ht="13.5" thickBot="1">
      <c r="A30" s="63" t="s">
        <v>34</v>
      </c>
      <c r="B30" s="64">
        <f>B31+B32</f>
        <v>70000</v>
      </c>
      <c r="C30" s="64">
        <f>C31+C32</f>
        <v>60000</v>
      </c>
      <c r="D30" s="64">
        <f>D31+D32</f>
        <v>0</v>
      </c>
      <c r="E30" s="64">
        <f>E31+E32</f>
        <v>0</v>
      </c>
      <c r="F30" s="65">
        <f>F31+F32</f>
        <v>10000</v>
      </c>
      <c r="G30" s="77"/>
      <c r="H30" s="77"/>
      <c r="I30" s="77"/>
      <c r="J30" s="77"/>
      <c r="K30" s="136">
        <f t="shared" si="2"/>
        <v>60000</v>
      </c>
      <c r="L30" s="112"/>
      <c r="M30" s="112">
        <f t="shared" si="1"/>
        <v>60000</v>
      </c>
    </row>
    <row r="31" spans="1:13" ht="12.75" hidden="1">
      <c r="A31" s="89" t="s">
        <v>25</v>
      </c>
      <c r="B31" s="90">
        <f>SUM(C31:F31)</f>
        <v>0</v>
      </c>
      <c r="C31" s="91"/>
      <c r="D31" s="91"/>
      <c r="E31" s="91"/>
      <c r="F31" s="92"/>
      <c r="G31" s="77">
        <f>C31+D31+E31</f>
        <v>0</v>
      </c>
      <c r="H31" s="77"/>
      <c r="I31" s="77"/>
      <c r="J31" s="77"/>
      <c r="K31" s="136">
        <f t="shared" si="2"/>
        <v>0</v>
      </c>
      <c r="L31" s="112"/>
      <c r="M31" s="112">
        <f t="shared" si="1"/>
        <v>0</v>
      </c>
    </row>
    <row r="32" spans="1:13" ht="13.5" hidden="1" thickBot="1">
      <c r="A32" s="93" t="s">
        <v>26</v>
      </c>
      <c r="B32" s="94">
        <f>SUM(C32:F32)</f>
        <v>70000</v>
      </c>
      <c r="C32" s="95">
        <v>60000</v>
      </c>
      <c r="D32" s="95"/>
      <c r="E32" s="95"/>
      <c r="F32" s="96">
        <v>10000</v>
      </c>
      <c r="G32" s="77">
        <f>C32+D32+E32</f>
        <v>60000</v>
      </c>
      <c r="H32" s="77"/>
      <c r="I32" s="77"/>
      <c r="J32" s="77"/>
      <c r="K32" s="136">
        <f t="shared" si="2"/>
        <v>60000</v>
      </c>
      <c r="L32" s="112"/>
      <c r="M32" s="112">
        <f t="shared" si="1"/>
        <v>60000</v>
      </c>
    </row>
    <row r="33" spans="1:13" ht="13.5" thickBo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136">
        <f t="shared" si="2"/>
        <v>0</v>
      </c>
      <c r="L33" s="112"/>
      <c r="M33" s="112">
        <f t="shared" si="1"/>
        <v>0</v>
      </c>
    </row>
    <row r="34" spans="11:13" ht="13.5" hidden="1" thickBot="1">
      <c r="K34" s="136">
        <f t="shared" si="2"/>
        <v>0</v>
      </c>
      <c r="L34" s="112"/>
      <c r="M34" s="112">
        <f t="shared" si="1"/>
        <v>0</v>
      </c>
    </row>
    <row r="35" spans="1:13" ht="15.75" customHeight="1">
      <c r="A35" s="155" t="s">
        <v>13</v>
      </c>
      <c r="B35" s="156"/>
      <c r="C35" s="156"/>
      <c r="D35" s="156"/>
      <c r="E35" s="156"/>
      <c r="F35" s="151"/>
      <c r="K35" s="136">
        <f t="shared" si="2"/>
        <v>0</v>
      </c>
      <c r="L35" s="112"/>
      <c r="M35" s="112">
        <f t="shared" si="1"/>
        <v>0</v>
      </c>
    </row>
    <row r="36" spans="1:13" ht="13.5" thickBot="1">
      <c r="A36" s="98"/>
      <c r="B36" s="99"/>
      <c r="C36" s="99"/>
      <c r="D36" s="99"/>
      <c r="E36" s="99"/>
      <c r="F36" s="152" t="s">
        <v>43</v>
      </c>
      <c r="K36" s="136">
        <f t="shared" si="2"/>
        <v>0</v>
      </c>
      <c r="L36" s="112"/>
      <c r="M36" s="112">
        <f t="shared" si="1"/>
        <v>0</v>
      </c>
    </row>
    <row r="37" spans="1:13" ht="25.5">
      <c r="A37" s="100" t="s">
        <v>9</v>
      </c>
      <c r="B37" s="34" t="s">
        <v>36</v>
      </c>
      <c r="C37" s="42" t="s">
        <v>1</v>
      </c>
      <c r="D37" s="42" t="s">
        <v>2</v>
      </c>
      <c r="E37" s="42" t="s">
        <v>3</v>
      </c>
      <c r="F37" s="150" t="s">
        <v>4</v>
      </c>
      <c r="K37" s="136" t="e">
        <f t="shared" si="2"/>
        <v>#VALUE!</v>
      </c>
      <c r="L37" s="112"/>
      <c r="M37" s="112" t="e">
        <f t="shared" si="1"/>
        <v>#VALUE!</v>
      </c>
    </row>
    <row r="38" spans="1:13" ht="16.5" customHeight="1">
      <c r="A38" s="56" t="s">
        <v>6</v>
      </c>
      <c r="B38" s="101">
        <f>B39+B43</f>
        <v>1000</v>
      </c>
      <c r="C38" s="101">
        <f>C39+C43</f>
        <v>0</v>
      </c>
      <c r="D38" s="101">
        <f>D39+D43</f>
        <v>0</v>
      </c>
      <c r="E38" s="101">
        <f>E39+E43</f>
        <v>1000</v>
      </c>
      <c r="F38" s="102">
        <f>F39+F43</f>
        <v>0</v>
      </c>
      <c r="K38" s="136">
        <f t="shared" si="2"/>
        <v>0</v>
      </c>
      <c r="L38" s="112"/>
      <c r="M38" s="112">
        <f t="shared" si="1"/>
        <v>1000</v>
      </c>
    </row>
    <row r="39" spans="1:13" ht="16.5" customHeight="1">
      <c r="A39" s="103" t="s">
        <v>0</v>
      </c>
      <c r="B39" s="101">
        <f>SUM(B40:B42)</f>
        <v>0</v>
      </c>
      <c r="C39" s="101">
        <f>SUM(C40:C42)</f>
        <v>0</v>
      </c>
      <c r="D39" s="101">
        <f>SUM(D40:D42)</f>
        <v>0</v>
      </c>
      <c r="E39" s="101">
        <f>SUM(E40:E42)</f>
        <v>0</v>
      </c>
      <c r="F39" s="102">
        <f>SUM(F40:F42)</f>
        <v>0</v>
      </c>
      <c r="K39" s="136">
        <f t="shared" si="2"/>
        <v>0</v>
      </c>
      <c r="L39" s="112"/>
      <c r="M39" s="112">
        <f t="shared" si="1"/>
        <v>0</v>
      </c>
    </row>
    <row r="40" spans="1:13" ht="18" customHeight="1" hidden="1">
      <c r="A40" s="104" t="s">
        <v>14</v>
      </c>
      <c r="B40" s="105">
        <f>SUM(C40:F40)</f>
        <v>0</v>
      </c>
      <c r="C40" s="105"/>
      <c r="D40" s="105"/>
      <c r="E40" s="105"/>
      <c r="F40" s="106"/>
      <c r="G40" s="97">
        <f>C40+D40+E40</f>
        <v>0</v>
      </c>
      <c r="K40" s="136">
        <f t="shared" si="2"/>
        <v>0</v>
      </c>
      <c r="L40" s="112"/>
      <c r="M40" s="112">
        <f t="shared" si="1"/>
        <v>0</v>
      </c>
    </row>
    <row r="41" spans="1:13" ht="18" customHeight="1" hidden="1">
      <c r="A41" s="104" t="s">
        <v>15</v>
      </c>
      <c r="B41" s="105">
        <f>SUM(C41:F41)</f>
        <v>0</v>
      </c>
      <c r="C41" s="105"/>
      <c r="D41" s="105"/>
      <c r="E41" s="105"/>
      <c r="F41" s="106"/>
      <c r="K41" s="136">
        <f t="shared" si="2"/>
        <v>0</v>
      </c>
      <c r="L41" s="112"/>
      <c r="M41" s="112">
        <f t="shared" si="1"/>
        <v>0</v>
      </c>
    </row>
    <row r="42" spans="1:13" ht="18" customHeight="1" hidden="1">
      <c r="A42" s="104" t="s">
        <v>16</v>
      </c>
      <c r="B42" s="105">
        <f>SUM(C42:F42)</f>
        <v>0</v>
      </c>
      <c r="C42" s="105"/>
      <c r="D42" s="105"/>
      <c r="E42" s="105"/>
      <c r="F42" s="106"/>
      <c r="K42" s="136">
        <f t="shared" si="2"/>
        <v>0</v>
      </c>
      <c r="L42" s="112"/>
      <c r="M42" s="112">
        <f t="shared" si="1"/>
        <v>0</v>
      </c>
    </row>
    <row r="43" spans="1:13" ht="18" customHeight="1">
      <c r="A43" s="103" t="s">
        <v>34</v>
      </c>
      <c r="B43" s="101">
        <f>B44+B45+B46</f>
        <v>1000</v>
      </c>
      <c r="C43" s="101">
        <f>C44+C45+C46</f>
        <v>0</v>
      </c>
      <c r="D43" s="101">
        <f>D44+D45+D46</f>
        <v>0</v>
      </c>
      <c r="E43" s="101">
        <f>E44+E45+E46</f>
        <v>1000</v>
      </c>
      <c r="F43" s="102">
        <f>F44+F45+F46</f>
        <v>0</v>
      </c>
      <c r="K43" s="136">
        <f t="shared" si="2"/>
        <v>0</v>
      </c>
      <c r="L43" s="112"/>
      <c r="M43" s="112">
        <f t="shared" si="1"/>
        <v>1000</v>
      </c>
    </row>
    <row r="44" spans="1:13" ht="18" customHeight="1" hidden="1" thickBot="1">
      <c r="A44" s="107" t="s">
        <v>14</v>
      </c>
      <c r="B44" s="123">
        <f>SUM(C44:F44)</f>
        <v>1000</v>
      </c>
      <c r="C44" s="123"/>
      <c r="D44" s="123"/>
      <c r="E44" s="123">
        <v>1000</v>
      </c>
      <c r="F44" s="108"/>
      <c r="G44" s="97">
        <f>C44+D44+E44</f>
        <v>1000</v>
      </c>
      <c r="K44" s="136">
        <f t="shared" si="2"/>
        <v>0</v>
      </c>
      <c r="L44" s="112"/>
      <c r="M44" s="112">
        <f t="shared" si="1"/>
        <v>1000</v>
      </c>
    </row>
    <row r="45" spans="1:13" ht="18" customHeight="1" hidden="1">
      <c r="A45" s="109" t="s">
        <v>15</v>
      </c>
      <c r="B45" s="127">
        <f>SUM(C45:F45)</f>
        <v>0</v>
      </c>
      <c r="C45" s="128"/>
      <c r="D45" s="128"/>
      <c r="E45" s="128"/>
      <c r="F45" s="110"/>
      <c r="K45" s="136">
        <f t="shared" si="2"/>
        <v>0</v>
      </c>
      <c r="L45" s="112"/>
      <c r="M45" s="112">
        <f t="shared" si="1"/>
        <v>0</v>
      </c>
    </row>
    <row r="46" spans="1:13" ht="18" customHeight="1" hidden="1">
      <c r="A46" s="111" t="s">
        <v>16</v>
      </c>
      <c r="B46" s="118">
        <f>SUM(C46:F46)</f>
        <v>0</v>
      </c>
      <c r="C46" s="117"/>
      <c r="D46" s="117"/>
      <c r="E46" s="117"/>
      <c r="F46" s="112"/>
      <c r="K46" s="136">
        <f t="shared" si="2"/>
        <v>0</v>
      </c>
      <c r="L46" s="112"/>
      <c r="M46" s="112">
        <f t="shared" si="1"/>
        <v>0</v>
      </c>
    </row>
    <row r="47" spans="11:13" ht="13.5" thickBot="1">
      <c r="K47" s="136">
        <f t="shared" si="2"/>
        <v>0</v>
      </c>
      <c r="L47" s="112"/>
      <c r="M47" s="112">
        <f t="shared" si="1"/>
        <v>0</v>
      </c>
    </row>
    <row r="48" spans="11:13" ht="13.5" hidden="1" thickBot="1">
      <c r="K48" s="136">
        <f t="shared" si="2"/>
        <v>0</v>
      </c>
      <c r="L48" s="112"/>
      <c r="M48" s="112">
        <f t="shared" si="1"/>
        <v>0</v>
      </c>
    </row>
    <row r="49" spans="1:13" ht="12.75">
      <c r="A49" s="157" t="s">
        <v>17</v>
      </c>
      <c r="B49" s="158"/>
      <c r="C49" s="158"/>
      <c r="D49" s="158"/>
      <c r="E49" s="158"/>
      <c r="F49" s="151"/>
      <c r="K49" s="136">
        <f t="shared" si="2"/>
        <v>0</v>
      </c>
      <c r="L49" s="112"/>
      <c r="M49" s="112">
        <f t="shared" si="1"/>
        <v>0</v>
      </c>
    </row>
    <row r="50" spans="1:13" ht="13.5" thickBot="1">
      <c r="A50" s="98"/>
      <c r="B50" s="99"/>
      <c r="C50" s="99"/>
      <c r="D50" s="99"/>
      <c r="E50" s="99"/>
      <c r="F50" s="152" t="s">
        <v>43</v>
      </c>
      <c r="K50" s="136">
        <f t="shared" si="2"/>
        <v>0</v>
      </c>
      <c r="L50" s="112"/>
      <c r="M50" s="112">
        <f t="shared" si="1"/>
        <v>0</v>
      </c>
    </row>
    <row r="51" spans="1:13" ht="27.75" customHeight="1">
      <c r="A51" s="100" t="s">
        <v>9</v>
      </c>
      <c r="B51" s="34" t="s">
        <v>36</v>
      </c>
      <c r="C51" s="42" t="s">
        <v>1</v>
      </c>
      <c r="D51" s="42" t="s">
        <v>2</v>
      </c>
      <c r="E51" s="42" t="s">
        <v>3</v>
      </c>
      <c r="F51" s="150" t="s">
        <v>4</v>
      </c>
      <c r="K51" s="136" t="e">
        <f t="shared" si="2"/>
        <v>#VALUE!</v>
      </c>
      <c r="L51" s="112"/>
      <c r="M51" s="112" t="e">
        <f t="shared" si="1"/>
        <v>#VALUE!</v>
      </c>
    </row>
    <row r="52" spans="1:13" ht="12.75">
      <c r="A52" s="56" t="s">
        <v>6</v>
      </c>
      <c r="B52" s="113">
        <f>B53+B60</f>
        <v>8000</v>
      </c>
      <c r="C52" s="113">
        <f>C53+C60</f>
        <v>8000</v>
      </c>
      <c r="D52" s="113">
        <f>D53+D60</f>
        <v>0</v>
      </c>
      <c r="E52" s="113">
        <f>E53+E60</f>
        <v>0</v>
      </c>
      <c r="F52" s="114">
        <f>F53+F60</f>
        <v>0</v>
      </c>
      <c r="K52" s="136">
        <f t="shared" si="2"/>
        <v>8000</v>
      </c>
      <c r="L52" s="112"/>
      <c r="M52" s="112">
        <f t="shared" si="1"/>
        <v>8000</v>
      </c>
    </row>
    <row r="53" spans="1:13" ht="12.75">
      <c r="A53" s="103" t="s">
        <v>0</v>
      </c>
      <c r="B53" s="115">
        <f>SUM(B54+B56+B58)</f>
        <v>0</v>
      </c>
      <c r="C53" s="115">
        <f>SUM(C54+C56+C58)</f>
        <v>0</v>
      </c>
      <c r="D53" s="113">
        <f>SUM(D54+D56+D58)</f>
        <v>0</v>
      </c>
      <c r="E53" s="113">
        <f>SUM(E54+E56+E58)</f>
        <v>0</v>
      </c>
      <c r="F53" s="114">
        <f>SUM(F54+F56+F58)</f>
        <v>0</v>
      </c>
      <c r="K53" s="136">
        <f t="shared" si="2"/>
        <v>0</v>
      </c>
      <c r="L53" s="112"/>
      <c r="M53" s="112">
        <f t="shared" si="1"/>
        <v>0</v>
      </c>
    </row>
    <row r="54" spans="1:13" s="77" customFormat="1" ht="15" customHeight="1">
      <c r="A54" s="116" t="s">
        <v>18</v>
      </c>
      <c r="B54" s="117">
        <f aca="true" t="shared" si="3" ref="B54:B59">SUM(C54:F54)</f>
        <v>0</v>
      </c>
      <c r="C54" s="117">
        <f>C55</f>
        <v>0</v>
      </c>
      <c r="D54" s="118">
        <f>D55</f>
        <v>0</v>
      </c>
      <c r="E54" s="118">
        <f>E55</f>
        <v>0</v>
      </c>
      <c r="F54" s="119">
        <f>F55</f>
        <v>0</v>
      </c>
      <c r="K54" s="136">
        <f t="shared" si="2"/>
        <v>0</v>
      </c>
      <c r="L54" s="162"/>
      <c r="M54" s="112">
        <f t="shared" si="1"/>
        <v>0</v>
      </c>
    </row>
    <row r="55" spans="1:13" s="77" customFormat="1" ht="15" customHeight="1">
      <c r="A55" s="116" t="s">
        <v>21</v>
      </c>
      <c r="B55" s="117">
        <f t="shared" si="3"/>
        <v>0</v>
      </c>
      <c r="C55" s="117">
        <v>0</v>
      </c>
      <c r="D55" s="118">
        <v>0</v>
      </c>
      <c r="E55" s="118">
        <v>0</v>
      </c>
      <c r="F55" s="119">
        <v>0</v>
      </c>
      <c r="K55" s="136">
        <f t="shared" si="2"/>
        <v>0</v>
      </c>
      <c r="L55" s="162"/>
      <c r="M55" s="112">
        <f t="shared" si="1"/>
        <v>0</v>
      </c>
    </row>
    <row r="56" spans="1:13" s="77" customFormat="1" ht="15" customHeight="1">
      <c r="A56" s="116" t="s">
        <v>19</v>
      </c>
      <c r="B56" s="118">
        <f t="shared" si="3"/>
        <v>0</v>
      </c>
      <c r="C56" s="118">
        <f>C57</f>
        <v>0</v>
      </c>
      <c r="D56" s="118">
        <f>D57</f>
        <v>0</v>
      </c>
      <c r="E56" s="118">
        <f>E57</f>
        <v>0</v>
      </c>
      <c r="F56" s="119">
        <f>F57</f>
        <v>0</v>
      </c>
      <c r="K56" s="136">
        <f t="shared" si="2"/>
        <v>0</v>
      </c>
      <c r="L56" s="162"/>
      <c r="M56" s="112">
        <f t="shared" si="1"/>
        <v>0</v>
      </c>
    </row>
    <row r="57" spans="1:13" s="77" customFormat="1" ht="25.5">
      <c r="A57" s="116" t="s">
        <v>22</v>
      </c>
      <c r="B57" s="117">
        <f t="shared" si="3"/>
        <v>0</v>
      </c>
      <c r="C57" s="117"/>
      <c r="D57" s="118"/>
      <c r="E57" s="118"/>
      <c r="F57" s="119"/>
      <c r="K57" s="136">
        <f t="shared" si="2"/>
        <v>0</v>
      </c>
      <c r="L57" s="162"/>
      <c r="M57" s="112">
        <f t="shared" si="1"/>
        <v>0</v>
      </c>
    </row>
    <row r="58" spans="1:13" ht="14.25" customHeight="1">
      <c r="A58" s="120" t="s">
        <v>20</v>
      </c>
      <c r="B58" s="118">
        <f t="shared" si="3"/>
        <v>0</v>
      </c>
      <c r="C58" s="118">
        <f>C59</f>
        <v>0</v>
      </c>
      <c r="D58" s="118">
        <f>D59</f>
        <v>0</v>
      </c>
      <c r="E58" s="118">
        <f>E59</f>
        <v>0</v>
      </c>
      <c r="F58" s="119">
        <f>F59</f>
        <v>0</v>
      </c>
      <c r="K58" s="136">
        <f t="shared" si="2"/>
        <v>0</v>
      </c>
      <c r="L58" s="112"/>
      <c r="M58" s="112">
        <f t="shared" si="1"/>
        <v>0</v>
      </c>
    </row>
    <row r="59" spans="1:13" ht="14.25" customHeight="1">
      <c r="A59" s="120" t="s">
        <v>23</v>
      </c>
      <c r="B59" s="117">
        <f t="shared" si="3"/>
        <v>0</v>
      </c>
      <c r="C59" s="117">
        <v>0</v>
      </c>
      <c r="D59" s="118"/>
      <c r="E59" s="118"/>
      <c r="F59" s="119">
        <v>0</v>
      </c>
      <c r="K59" s="136">
        <f t="shared" si="2"/>
        <v>0</v>
      </c>
      <c r="L59" s="112"/>
      <c r="M59" s="112">
        <f t="shared" si="1"/>
        <v>0</v>
      </c>
    </row>
    <row r="60" spans="1:13" ht="12.75">
      <c r="A60" s="103" t="s">
        <v>34</v>
      </c>
      <c r="B60" s="115">
        <f>B61+B63+B65</f>
        <v>8000</v>
      </c>
      <c r="C60" s="115">
        <f>C61+C63+C65</f>
        <v>8000</v>
      </c>
      <c r="D60" s="113">
        <f>D61+D63+D65</f>
        <v>0</v>
      </c>
      <c r="E60" s="113">
        <f>E61+E63+E65</f>
        <v>0</v>
      </c>
      <c r="F60" s="114">
        <f>F61+F63+F65</f>
        <v>0</v>
      </c>
      <c r="K60" s="136">
        <f t="shared" si="2"/>
        <v>8000</v>
      </c>
      <c r="L60" s="112"/>
      <c r="M60" s="112">
        <f t="shared" si="1"/>
        <v>8000</v>
      </c>
    </row>
    <row r="61" spans="1:13" ht="16.5" customHeight="1">
      <c r="A61" s="116" t="s">
        <v>18</v>
      </c>
      <c r="B61" s="118">
        <f aca="true" t="shared" si="4" ref="B61:B66">SUM(C61:F61)</f>
        <v>5000</v>
      </c>
      <c r="C61" s="118">
        <f>C62</f>
        <v>5000</v>
      </c>
      <c r="D61" s="118">
        <f>D62</f>
        <v>0</v>
      </c>
      <c r="E61" s="118">
        <f>E62</f>
        <v>0</v>
      </c>
      <c r="F61" s="119">
        <f>F62</f>
        <v>0</v>
      </c>
      <c r="K61" s="136">
        <f t="shared" si="2"/>
        <v>5000</v>
      </c>
      <c r="L61" s="112"/>
      <c r="M61" s="112">
        <f t="shared" si="1"/>
        <v>5000</v>
      </c>
    </row>
    <row r="62" spans="1:13" ht="16.5" customHeight="1">
      <c r="A62" s="116" t="s">
        <v>21</v>
      </c>
      <c r="B62" s="117">
        <f t="shared" si="4"/>
        <v>5000</v>
      </c>
      <c r="C62" s="117">
        <v>5000</v>
      </c>
      <c r="D62" s="118">
        <v>0</v>
      </c>
      <c r="E62" s="118">
        <v>0</v>
      </c>
      <c r="F62" s="119">
        <v>0</v>
      </c>
      <c r="G62" s="97">
        <f>C62+D62+E62</f>
        <v>5000</v>
      </c>
      <c r="K62" s="136">
        <f t="shared" si="2"/>
        <v>5000</v>
      </c>
      <c r="L62" s="112"/>
      <c r="M62" s="112">
        <f t="shared" si="1"/>
        <v>5000</v>
      </c>
    </row>
    <row r="63" spans="1:13" ht="16.5" customHeight="1">
      <c r="A63" s="116" t="s">
        <v>19</v>
      </c>
      <c r="B63" s="118">
        <f t="shared" si="4"/>
        <v>0</v>
      </c>
      <c r="C63" s="118">
        <f>C64</f>
        <v>0</v>
      </c>
      <c r="D63" s="118">
        <f>D64</f>
        <v>0</v>
      </c>
      <c r="E63" s="118">
        <f>E64</f>
        <v>0</v>
      </c>
      <c r="F63" s="119">
        <f>F64</f>
        <v>0</v>
      </c>
      <c r="K63" s="136">
        <f t="shared" si="2"/>
        <v>0</v>
      </c>
      <c r="L63" s="112"/>
      <c r="M63" s="112">
        <f t="shared" si="1"/>
        <v>0</v>
      </c>
    </row>
    <row r="64" spans="1:13" ht="23.25" customHeight="1">
      <c r="A64" s="116" t="s">
        <v>22</v>
      </c>
      <c r="B64" s="117">
        <f t="shared" si="4"/>
        <v>0</v>
      </c>
      <c r="C64" s="117"/>
      <c r="D64" s="118"/>
      <c r="E64" s="118"/>
      <c r="F64" s="119"/>
      <c r="G64" s="97">
        <f>C64+D64+E64</f>
        <v>0</v>
      </c>
      <c r="K64" s="136">
        <f t="shared" si="2"/>
        <v>0</v>
      </c>
      <c r="L64" s="112"/>
      <c r="M64" s="112">
        <f t="shared" si="1"/>
        <v>0</v>
      </c>
    </row>
    <row r="65" spans="1:13" ht="16.5" customHeight="1">
      <c r="A65" s="120" t="s">
        <v>20</v>
      </c>
      <c r="B65" s="118">
        <f t="shared" si="4"/>
        <v>3000</v>
      </c>
      <c r="C65" s="118">
        <f>C66</f>
        <v>3000</v>
      </c>
      <c r="D65" s="118">
        <f>D66</f>
        <v>0</v>
      </c>
      <c r="E65" s="118">
        <f>E66</f>
        <v>0</v>
      </c>
      <c r="F65" s="119">
        <f>F66</f>
        <v>0</v>
      </c>
      <c r="K65" s="136">
        <f t="shared" si="2"/>
        <v>3000</v>
      </c>
      <c r="L65" s="112"/>
      <c r="M65" s="112">
        <f t="shared" si="1"/>
        <v>3000</v>
      </c>
    </row>
    <row r="66" spans="1:13" ht="16.5" customHeight="1" thickBot="1">
      <c r="A66" s="121" t="s">
        <v>23</v>
      </c>
      <c r="B66" s="122">
        <f t="shared" si="4"/>
        <v>3000</v>
      </c>
      <c r="C66" s="122">
        <v>3000</v>
      </c>
      <c r="D66" s="123">
        <v>0</v>
      </c>
      <c r="E66" s="123">
        <v>0</v>
      </c>
      <c r="F66" s="124">
        <v>0</v>
      </c>
      <c r="G66" s="97">
        <f>C66+D66+E66</f>
        <v>3000</v>
      </c>
      <c r="K66" s="136">
        <f t="shared" si="2"/>
        <v>3000</v>
      </c>
      <c r="L66" s="112"/>
      <c r="M66" s="112">
        <f t="shared" si="1"/>
        <v>3000</v>
      </c>
    </row>
    <row r="67" spans="1:13" ht="13.5" thickBot="1">
      <c r="A67" s="18"/>
      <c r="K67" s="136">
        <f t="shared" si="2"/>
        <v>0</v>
      </c>
      <c r="L67" s="112"/>
      <c r="M67" s="112">
        <f t="shared" si="1"/>
        <v>0</v>
      </c>
    </row>
    <row r="68" spans="1:13" ht="12.75">
      <c r="A68" s="155" t="s">
        <v>27</v>
      </c>
      <c r="B68" s="156"/>
      <c r="C68" s="156"/>
      <c r="D68" s="156"/>
      <c r="E68" s="156"/>
      <c r="F68" s="151"/>
      <c r="K68" s="136">
        <f t="shared" si="2"/>
        <v>0</v>
      </c>
      <c r="L68" s="112"/>
      <c r="M68" s="112">
        <f t="shared" si="1"/>
        <v>0</v>
      </c>
    </row>
    <row r="69" spans="1:13" ht="18" customHeight="1" thickBot="1">
      <c r="A69" s="98"/>
      <c r="B69" s="99"/>
      <c r="C69" s="99"/>
      <c r="D69" s="99"/>
      <c r="E69" s="99"/>
      <c r="F69" s="152" t="s">
        <v>43</v>
      </c>
      <c r="K69" s="136">
        <f t="shared" si="2"/>
        <v>0</v>
      </c>
      <c r="L69" s="112"/>
      <c r="M69" s="112">
        <f t="shared" si="1"/>
        <v>0</v>
      </c>
    </row>
    <row r="70" spans="1:13" ht="24.75" customHeight="1">
      <c r="A70" s="100" t="s">
        <v>9</v>
      </c>
      <c r="B70" s="34" t="s">
        <v>36</v>
      </c>
      <c r="C70" s="42" t="s">
        <v>1</v>
      </c>
      <c r="D70" s="42" t="s">
        <v>2</v>
      </c>
      <c r="E70" s="42" t="s">
        <v>3</v>
      </c>
      <c r="F70" s="150" t="s">
        <v>4</v>
      </c>
      <c r="K70" s="136" t="e">
        <f t="shared" si="2"/>
        <v>#VALUE!</v>
      </c>
      <c r="L70" s="112"/>
      <c r="M70" s="112" t="e">
        <f t="shared" si="1"/>
        <v>#VALUE!</v>
      </c>
    </row>
    <row r="71" spans="1:13" ht="14.25" customHeight="1">
      <c r="A71" s="56" t="s">
        <v>6</v>
      </c>
      <c r="B71" s="113">
        <f>B72+B74</f>
        <v>100000</v>
      </c>
      <c r="C71" s="113">
        <f>C72+C74</f>
        <v>52000</v>
      </c>
      <c r="D71" s="113">
        <f>D72+D74</f>
        <v>48000</v>
      </c>
      <c r="E71" s="113">
        <f>E72+E74</f>
        <v>0</v>
      </c>
      <c r="F71" s="114">
        <f>F72+F74</f>
        <v>0</v>
      </c>
      <c r="K71" s="136">
        <f t="shared" si="2"/>
        <v>100000</v>
      </c>
      <c r="L71" s="112"/>
      <c r="M71" s="112">
        <f t="shared" si="1"/>
        <v>100000</v>
      </c>
    </row>
    <row r="72" spans="1:13" ht="14.25" customHeight="1">
      <c r="A72" s="103" t="s">
        <v>0</v>
      </c>
      <c r="B72" s="115">
        <f>SUM(B73:B73)</f>
        <v>0</v>
      </c>
      <c r="C72" s="115">
        <f>SUM(C73:C73)</f>
        <v>0</v>
      </c>
      <c r="D72" s="115">
        <f>SUM(D73:D73)</f>
        <v>0</v>
      </c>
      <c r="E72" s="115">
        <f>SUM(E73:E73)</f>
        <v>0</v>
      </c>
      <c r="F72" s="125">
        <f>SUM(F73:F73)</f>
        <v>0</v>
      </c>
      <c r="G72" s="138">
        <f>C72+D72+E72</f>
        <v>0</v>
      </c>
      <c r="K72" s="136">
        <f t="shared" si="2"/>
        <v>0</v>
      </c>
      <c r="L72" s="112"/>
      <c r="M72" s="112">
        <f t="shared" si="1"/>
        <v>0</v>
      </c>
    </row>
    <row r="73" spans="1:13" ht="14.25" customHeight="1" hidden="1">
      <c r="A73" s="126" t="s">
        <v>27</v>
      </c>
      <c r="B73" s="113">
        <f>SUM(C73:F73)</f>
        <v>0</v>
      </c>
      <c r="C73" s="113"/>
      <c r="D73" s="113"/>
      <c r="E73" s="113"/>
      <c r="F73" s="114"/>
      <c r="K73" s="136">
        <f t="shared" si="2"/>
        <v>0</v>
      </c>
      <c r="L73" s="112"/>
      <c r="M73" s="112">
        <f t="shared" si="1"/>
        <v>0</v>
      </c>
    </row>
    <row r="74" spans="1:13" ht="14.25" customHeight="1">
      <c r="A74" s="103" t="s">
        <v>34</v>
      </c>
      <c r="B74" s="115">
        <f>B75</f>
        <v>100000</v>
      </c>
      <c r="C74" s="115">
        <f>C75</f>
        <v>52000</v>
      </c>
      <c r="D74" s="115">
        <f>D75</f>
        <v>48000</v>
      </c>
      <c r="E74" s="115">
        <f>E75</f>
        <v>0</v>
      </c>
      <c r="F74" s="125">
        <f>F75</f>
        <v>0</v>
      </c>
      <c r="G74" s="138">
        <f>C74+D74+E74</f>
        <v>100000</v>
      </c>
      <c r="K74" s="136">
        <f t="shared" si="2"/>
        <v>100000</v>
      </c>
      <c r="L74" s="112"/>
      <c r="M74" s="112">
        <f t="shared" si="1"/>
        <v>100000</v>
      </c>
    </row>
    <row r="75" spans="1:13" ht="15.75" customHeight="1" thickBot="1">
      <c r="A75" s="107" t="s">
        <v>27</v>
      </c>
      <c r="B75" s="123">
        <f>SUM(C75:F75)</f>
        <v>100000</v>
      </c>
      <c r="C75" s="123">
        <v>52000</v>
      </c>
      <c r="D75" s="123">
        <v>48000</v>
      </c>
      <c r="E75" s="123">
        <v>0</v>
      </c>
      <c r="F75" s="124">
        <v>0</v>
      </c>
      <c r="K75" s="136">
        <f t="shared" si="2"/>
        <v>100000</v>
      </c>
      <c r="L75" s="112"/>
      <c r="M75" s="112">
        <f t="shared" si="1"/>
        <v>100000</v>
      </c>
    </row>
    <row r="76" spans="1:13" ht="23.25" customHeight="1" thickBot="1">
      <c r="A76" s="139"/>
      <c r="B76" s="140"/>
      <c r="C76" s="140"/>
      <c r="D76" s="140"/>
      <c r="E76" s="140"/>
      <c r="F76" s="140"/>
      <c r="K76" s="136"/>
      <c r="L76" s="112"/>
      <c r="M76" s="112">
        <f t="shared" si="1"/>
        <v>0</v>
      </c>
    </row>
    <row r="77" spans="1:13" ht="12.75">
      <c r="A77" s="163" t="s">
        <v>47</v>
      </c>
      <c r="B77" s="156"/>
      <c r="C77" s="156"/>
      <c r="D77" s="156"/>
      <c r="E77" s="156"/>
      <c r="F77" s="164"/>
      <c r="K77" s="136">
        <f aca="true" t="shared" si="5" ref="K77:K84">C77+D77</f>
        <v>0</v>
      </c>
      <c r="L77" s="112"/>
      <c r="M77" s="112">
        <f t="shared" si="1"/>
        <v>0</v>
      </c>
    </row>
    <row r="78" spans="1:13" ht="12.75">
      <c r="A78" s="98"/>
      <c r="B78" s="99"/>
      <c r="C78" s="99"/>
      <c r="D78" s="99"/>
      <c r="E78" s="99"/>
      <c r="F78" s="55" t="s">
        <v>43</v>
      </c>
      <c r="K78" s="136">
        <f t="shared" si="5"/>
        <v>0</v>
      </c>
      <c r="L78" s="112"/>
      <c r="M78" s="112">
        <f aca="true" t="shared" si="6" ref="M78:M84">C78+D78+E78</f>
        <v>0</v>
      </c>
    </row>
    <row r="79" spans="1:13" ht="25.5">
      <c r="A79" s="100" t="s">
        <v>9</v>
      </c>
      <c r="B79" s="34" t="s">
        <v>36</v>
      </c>
      <c r="C79" s="42" t="s">
        <v>1</v>
      </c>
      <c r="D79" s="42" t="s">
        <v>2</v>
      </c>
      <c r="E79" s="42" t="s">
        <v>3</v>
      </c>
      <c r="F79" s="165" t="s">
        <v>4</v>
      </c>
      <c r="K79" s="136" t="e">
        <f t="shared" si="5"/>
        <v>#VALUE!</v>
      </c>
      <c r="L79" s="112"/>
      <c r="M79" s="112" t="e">
        <f t="shared" si="6"/>
        <v>#VALUE!</v>
      </c>
    </row>
    <row r="80" spans="1:13" ht="12.75">
      <c r="A80" s="166" t="s">
        <v>6</v>
      </c>
      <c r="B80" s="113">
        <f>B81+B83</f>
        <v>47000</v>
      </c>
      <c r="C80" s="113">
        <f>C81+C83</f>
        <v>0</v>
      </c>
      <c r="D80" s="113">
        <f>D81+D83</f>
        <v>0</v>
      </c>
      <c r="E80" s="113">
        <f>E81+E83</f>
        <v>47000</v>
      </c>
      <c r="F80" s="114">
        <f>F81+F83</f>
        <v>0</v>
      </c>
      <c r="K80" s="136">
        <f t="shared" si="5"/>
        <v>0</v>
      </c>
      <c r="L80" s="112"/>
      <c r="M80" s="112">
        <f t="shared" si="6"/>
        <v>47000</v>
      </c>
    </row>
    <row r="81" spans="1:13" ht="12.75">
      <c r="A81" s="167" t="s">
        <v>0</v>
      </c>
      <c r="B81" s="115">
        <f>SUM(B82:B82)</f>
        <v>0</v>
      </c>
      <c r="C81" s="115">
        <f>SUM(C82:C82)</f>
        <v>0</v>
      </c>
      <c r="D81" s="115">
        <f>SUM(D82:D82)</f>
        <v>0</v>
      </c>
      <c r="E81" s="115">
        <f>SUM(E82:E82)</f>
        <v>0</v>
      </c>
      <c r="F81" s="125">
        <f>SUM(F82:F82)</f>
        <v>0</v>
      </c>
      <c r="G81" s="138">
        <f>C81+D81+E81</f>
        <v>0</v>
      </c>
      <c r="K81" s="136">
        <f t="shared" si="5"/>
        <v>0</v>
      </c>
      <c r="L81" s="112"/>
      <c r="M81" s="112">
        <f t="shared" si="6"/>
        <v>0</v>
      </c>
    </row>
    <row r="82" spans="1:13" ht="30" customHeight="1">
      <c r="A82" s="168" t="s">
        <v>47</v>
      </c>
      <c r="B82" s="113">
        <f>SUM(C82:F82)</f>
        <v>0</v>
      </c>
      <c r="C82" s="113"/>
      <c r="D82" s="113"/>
      <c r="E82" s="113"/>
      <c r="F82" s="114"/>
      <c r="K82" s="136">
        <f t="shared" si="5"/>
        <v>0</v>
      </c>
      <c r="L82" s="112"/>
      <c r="M82" s="112">
        <f t="shared" si="6"/>
        <v>0</v>
      </c>
    </row>
    <row r="83" spans="1:13" ht="20.25" customHeight="1">
      <c r="A83" s="167" t="s">
        <v>34</v>
      </c>
      <c r="B83" s="115">
        <f>B84</f>
        <v>47000</v>
      </c>
      <c r="C83" s="115">
        <f>C84</f>
        <v>0</v>
      </c>
      <c r="D83" s="115">
        <f>D84</f>
        <v>0</v>
      </c>
      <c r="E83" s="115">
        <f>E84</f>
        <v>47000</v>
      </c>
      <c r="F83" s="125">
        <f>F84</f>
        <v>0</v>
      </c>
      <c r="G83" s="138">
        <f>C83+D83+E83</f>
        <v>47000</v>
      </c>
      <c r="K83" s="136">
        <f t="shared" si="5"/>
        <v>0</v>
      </c>
      <c r="L83" s="112"/>
      <c r="M83" s="112">
        <f t="shared" si="6"/>
        <v>47000</v>
      </c>
    </row>
    <row r="84" spans="1:13" ht="31.5" customHeight="1" thickBot="1">
      <c r="A84" s="169" t="s">
        <v>47</v>
      </c>
      <c r="B84" s="123">
        <f>SUM(C84:F84)</f>
        <v>47000</v>
      </c>
      <c r="C84" s="123">
        <v>0</v>
      </c>
      <c r="D84" s="123">
        <v>0</v>
      </c>
      <c r="E84" s="123">
        <v>47000</v>
      </c>
      <c r="F84" s="124">
        <v>0</v>
      </c>
      <c r="K84" s="136">
        <f t="shared" si="5"/>
        <v>0</v>
      </c>
      <c r="L84" s="112"/>
      <c r="M84" s="112">
        <f t="shared" si="6"/>
        <v>47000</v>
      </c>
    </row>
    <row r="85" spans="1:11" ht="23.25" customHeight="1">
      <c r="A85" s="139"/>
      <c r="B85" s="140"/>
      <c r="C85" s="140"/>
      <c r="D85" s="140"/>
      <c r="E85" s="140"/>
      <c r="F85" s="140"/>
      <c r="K85" s="134"/>
    </row>
    <row r="86" spans="1:11" ht="23.25" customHeight="1" hidden="1">
      <c r="A86" s="139"/>
      <c r="B86" s="140"/>
      <c r="C86" s="140"/>
      <c r="D86" s="140"/>
      <c r="E86" s="140"/>
      <c r="F86" s="140"/>
      <c r="K86" s="134"/>
    </row>
    <row r="87" spans="1:11" ht="23.25" customHeight="1" hidden="1">
      <c r="A87" s="139"/>
      <c r="B87" s="140"/>
      <c r="C87" s="140"/>
      <c r="D87" s="140"/>
      <c r="E87" s="140"/>
      <c r="F87" s="140"/>
      <c r="K87" s="134"/>
    </row>
    <row r="88" spans="1:11" ht="23.25" customHeight="1" hidden="1">
      <c r="A88" s="139"/>
      <c r="B88" s="140"/>
      <c r="C88" s="140"/>
      <c r="D88" s="140"/>
      <c r="E88" s="140"/>
      <c r="F88" s="140"/>
      <c r="K88" s="134"/>
    </row>
    <row r="89" spans="1:11" ht="23.25" customHeight="1" hidden="1">
      <c r="A89" s="139"/>
      <c r="B89" s="140"/>
      <c r="C89" s="140"/>
      <c r="D89" s="140"/>
      <c r="E89" s="140"/>
      <c r="F89" s="140"/>
      <c r="K89" s="134"/>
    </row>
    <row r="90" ht="12.75" hidden="1">
      <c r="F90" s="141">
        <f>F74+F60+F43+F30+F17</f>
        <v>43000</v>
      </c>
    </row>
    <row r="92" spans="1:13" s="2" customFormat="1" ht="12.75">
      <c r="A92" s="142" t="s">
        <v>40</v>
      </c>
      <c r="B92" s="143"/>
      <c r="D92" s="142" t="s">
        <v>39</v>
      </c>
      <c r="E92" s="143"/>
      <c r="F92" s="143"/>
      <c r="G92" s="143"/>
      <c r="K92" s="134"/>
      <c r="L92" s="134"/>
      <c r="M92" s="134"/>
    </row>
    <row r="93" spans="1:13" s="2" customFormat="1" ht="12.75">
      <c r="A93" s="142" t="s">
        <v>37</v>
      </c>
      <c r="B93" s="143"/>
      <c r="D93" s="142" t="s">
        <v>48</v>
      </c>
      <c r="E93" s="143"/>
      <c r="F93" s="143"/>
      <c r="G93" s="2" t="s">
        <v>38</v>
      </c>
      <c r="K93" s="134"/>
      <c r="L93" s="134"/>
      <c r="M93" s="134"/>
    </row>
    <row r="94" spans="11:13" s="2" customFormat="1" ht="12.75">
      <c r="K94" s="134"/>
      <c r="L94" s="134"/>
      <c r="M94" s="134"/>
    </row>
    <row r="95" spans="11:13" s="2" customFormat="1" ht="12.75">
      <c r="K95" s="134"/>
      <c r="L95" s="134"/>
      <c r="M95" s="134"/>
    </row>
    <row r="96" spans="1:13" s="2" customFormat="1" ht="12.75">
      <c r="A96" s="2" t="s">
        <v>44</v>
      </c>
      <c r="B96" s="143"/>
      <c r="C96" s="143"/>
      <c r="D96" s="143"/>
      <c r="E96" s="143"/>
      <c r="K96" s="134"/>
      <c r="L96" s="134"/>
      <c r="M96" s="134"/>
    </row>
    <row r="97" spans="1:13" s="2" customFormat="1" ht="12.75">
      <c r="A97" s="2" t="s">
        <v>45</v>
      </c>
      <c r="B97" s="143"/>
      <c r="C97" s="143"/>
      <c r="D97" s="143"/>
      <c r="K97" s="134"/>
      <c r="L97" s="134"/>
      <c r="M97" s="134"/>
    </row>
    <row r="99" ht="12.75">
      <c r="N99" s="55" t="s">
        <v>46</v>
      </c>
    </row>
    <row r="111" spans="2:3" ht="12.75">
      <c r="B111" s="144"/>
      <c r="C111" s="144"/>
    </row>
  </sheetData>
  <mergeCells count="5">
    <mergeCell ref="A77:E77"/>
    <mergeCell ref="F10:F11"/>
    <mergeCell ref="A35:E35"/>
    <mergeCell ref="A49:E49"/>
    <mergeCell ref="A68:E68"/>
  </mergeCells>
  <printOptions/>
  <pageMargins left="0.5" right="0" top="0" bottom="0" header="0.31" footer="0.18"/>
  <pageSetup horizontalDpi="600" verticalDpi="600" orientation="portrait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3:G12"/>
  <sheetViews>
    <sheetView workbookViewId="0" topLeftCell="A1">
      <selection activeCell="F9" sqref="F9"/>
    </sheetView>
  </sheetViews>
  <sheetFormatPr defaultColWidth="9.140625" defaultRowHeight="12.75"/>
  <cols>
    <col min="1" max="1" width="48.28125" style="0" customWidth="1"/>
    <col min="2" max="6" width="17.57421875" style="0" customWidth="1"/>
  </cols>
  <sheetData>
    <row r="3" spans="1:6" ht="33">
      <c r="A3" s="159" t="s">
        <v>28</v>
      </c>
      <c r="B3" s="159"/>
      <c r="C3" s="159"/>
      <c r="D3" s="159"/>
      <c r="E3" s="159"/>
      <c r="F3" s="159"/>
    </row>
    <row r="4" ht="15.75">
      <c r="A4" s="6"/>
    </row>
    <row r="5" spans="1:6" ht="20.25">
      <c r="A5" s="20" t="s">
        <v>9</v>
      </c>
      <c r="B5" s="21" t="s">
        <v>5</v>
      </c>
      <c r="C5" s="20" t="s">
        <v>1</v>
      </c>
      <c r="D5" s="20" t="s">
        <v>2</v>
      </c>
      <c r="E5" s="20" t="s">
        <v>3</v>
      </c>
      <c r="F5" s="20" t="s">
        <v>4</v>
      </c>
    </row>
    <row r="6" spans="1:7" s="2" customFormat="1" ht="20.25" customHeight="1">
      <c r="A6" s="22" t="s">
        <v>6</v>
      </c>
      <c r="B6" s="23">
        <f>B7+B9</f>
        <v>5679000</v>
      </c>
      <c r="C6" s="24">
        <f>C7+C9</f>
        <v>1196000</v>
      </c>
      <c r="D6" s="24">
        <f>D7+D9</f>
        <v>1355000</v>
      </c>
      <c r="E6" s="24">
        <f>E7+E9</f>
        <v>1583000</v>
      </c>
      <c r="F6" s="24">
        <f>F7+F9</f>
        <v>1545000</v>
      </c>
      <c r="G6" s="54" t="s">
        <v>35</v>
      </c>
    </row>
    <row r="7" spans="1:7" ht="40.5">
      <c r="A7" s="25" t="s">
        <v>0</v>
      </c>
      <c r="B7" s="26">
        <f>SUM(B8:B8)</f>
        <v>5296000</v>
      </c>
      <c r="C7" s="27">
        <f>SUM(C8:C8)</f>
        <v>1076000</v>
      </c>
      <c r="D7" s="27">
        <f>SUM(D8:D8)</f>
        <v>1217000</v>
      </c>
      <c r="E7" s="27">
        <f>SUM(E8:E8)</f>
        <v>1501000</v>
      </c>
      <c r="F7" s="27">
        <f>SUM(F8:F8)</f>
        <v>1502000</v>
      </c>
      <c r="G7" s="54"/>
    </row>
    <row r="8" spans="1:7" ht="39.75" customHeight="1">
      <c r="A8" s="28" t="s">
        <v>24</v>
      </c>
      <c r="B8" s="29">
        <f>SUM(C8:F8)</f>
        <v>5296000</v>
      </c>
      <c r="C8" s="30">
        <f>PN!C14+PN!C27+PN!C39+PN!C53+PN!C73</f>
        <v>1076000</v>
      </c>
      <c r="D8" s="30">
        <f>PN!D14+PN!D27+PN!D39+PN!D53+PN!D73</f>
        <v>1217000</v>
      </c>
      <c r="E8" s="30">
        <f>PN!E14+PN!E27+PN!E39+PN!E53+PN!E73+PN!E82</f>
        <v>1501000</v>
      </c>
      <c r="F8" s="30">
        <f>PN!F14+PN!F27+PN!F39+PN!F53+PN!F73+PN!F82</f>
        <v>1502000</v>
      </c>
      <c r="G8" s="54"/>
    </row>
    <row r="9" spans="1:7" ht="40.5">
      <c r="A9" s="25" t="s">
        <v>7</v>
      </c>
      <c r="B9" s="26">
        <f>B10</f>
        <v>383000</v>
      </c>
      <c r="C9" s="27">
        <f>C10</f>
        <v>120000</v>
      </c>
      <c r="D9" s="27">
        <f>D10</f>
        <v>138000</v>
      </c>
      <c r="E9" s="27">
        <f>E10</f>
        <v>82000</v>
      </c>
      <c r="F9" s="27">
        <f>F10</f>
        <v>43000</v>
      </c>
      <c r="G9" s="54"/>
    </row>
    <row r="10" spans="1:7" ht="21.75" customHeight="1">
      <c r="A10" s="28" t="s">
        <v>24</v>
      </c>
      <c r="B10" s="29">
        <f>SUM(C10:F10)</f>
        <v>383000</v>
      </c>
      <c r="C10" s="30">
        <f>PN!C17+PN!C30+PN!C43+PN!C60+PN!C75</f>
        <v>120000</v>
      </c>
      <c r="D10" s="30">
        <f>PN!D17+PN!D30+PN!D43+PN!D60+PN!D75</f>
        <v>138000</v>
      </c>
      <c r="E10" s="30">
        <f>PN!E17+PN!E30+PN!E43+PN!E60+PN!E75+PN!E84</f>
        <v>82000</v>
      </c>
      <c r="F10" s="30">
        <f>PN!F17+PN!F30+PN!F43+PN!F60+PN!F75+PN!F84</f>
        <v>43000</v>
      </c>
      <c r="G10" s="54"/>
    </row>
    <row r="12" ht="15.75">
      <c r="A12" s="9"/>
    </row>
  </sheetData>
  <mergeCells count="1">
    <mergeCell ref="A3:F3"/>
  </mergeCells>
  <printOptions/>
  <pageMargins left="0.25" right="0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7"/>
  <sheetViews>
    <sheetView workbookViewId="0" topLeftCell="A1">
      <selection activeCell="J10" sqref="J10"/>
    </sheetView>
  </sheetViews>
  <sheetFormatPr defaultColWidth="9.140625" defaultRowHeight="12.75"/>
  <cols>
    <col min="1" max="1" width="48.28125" style="19" customWidth="1"/>
    <col min="2" max="2" width="7.7109375" style="32" customWidth="1"/>
    <col min="3" max="3" width="7.00390625" style="32" customWidth="1"/>
    <col min="4" max="4" width="7.28125" style="32" customWidth="1"/>
    <col min="5" max="6" width="9.140625" style="32" customWidth="1"/>
    <col min="7" max="7" width="6.28125" style="44" customWidth="1"/>
    <col min="8" max="8" width="10.00390625" style="44" customWidth="1"/>
    <col min="9" max="9" width="11.421875" style="44" customWidth="1"/>
  </cols>
  <sheetData>
    <row r="3" spans="1:6" ht="12.75">
      <c r="A3" s="13" t="s">
        <v>8</v>
      </c>
      <c r="B3" s="31"/>
      <c r="C3" s="31"/>
      <c r="D3" s="31"/>
      <c r="E3" s="31"/>
      <c r="F3" s="31"/>
    </row>
    <row r="4" spans="1:9" ht="12.75">
      <c r="A4" s="1"/>
      <c r="I4" s="50" t="s">
        <v>32</v>
      </c>
    </row>
    <row r="5" spans="1:9" ht="80.25" customHeight="1">
      <c r="A5" s="42" t="s">
        <v>9</v>
      </c>
      <c r="B5" s="33" t="s">
        <v>29</v>
      </c>
      <c r="C5" s="34" t="s">
        <v>1</v>
      </c>
      <c r="D5" s="34" t="s">
        <v>2</v>
      </c>
      <c r="E5" s="34" t="s">
        <v>3</v>
      </c>
      <c r="F5" s="34" t="s">
        <v>4</v>
      </c>
      <c r="G5" s="43" t="s">
        <v>33</v>
      </c>
      <c r="H5" s="43" t="s">
        <v>30</v>
      </c>
      <c r="I5" s="43" t="s">
        <v>31</v>
      </c>
    </row>
    <row r="6" spans="1:9" s="2" customFormat="1" ht="20.25" customHeight="1">
      <c r="A6" s="4" t="s">
        <v>6</v>
      </c>
      <c r="B6" s="35">
        <f aca="true" t="shared" si="0" ref="B6:I6">B7+B10</f>
        <v>5453</v>
      </c>
      <c r="C6" s="36">
        <f t="shared" si="0"/>
        <v>1076</v>
      </c>
      <c r="D6" s="36">
        <f t="shared" si="0"/>
        <v>1307</v>
      </c>
      <c r="E6" s="36">
        <f t="shared" si="0"/>
        <v>1535</v>
      </c>
      <c r="F6" s="36">
        <f t="shared" si="0"/>
        <v>1535</v>
      </c>
      <c r="G6" s="36">
        <f t="shared" si="0"/>
        <v>2383</v>
      </c>
      <c r="H6" s="36">
        <f t="shared" si="0"/>
        <v>1355</v>
      </c>
      <c r="I6" s="51">
        <f t="shared" si="0"/>
        <v>1028</v>
      </c>
    </row>
    <row r="7" spans="1:9" ht="14.25">
      <c r="A7" s="5" t="s">
        <v>0</v>
      </c>
      <c r="B7" s="37">
        <f aca="true" t="shared" si="1" ref="B7:I7">SUM(B8:B9)</f>
        <v>5296</v>
      </c>
      <c r="C7" s="38">
        <f t="shared" si="1"/>
        <v>1076</v>
      </c>
      <c r="D7" s="38">
        <f t="shared" si="1"/>
        <v>1217</v>
      </c>
      <c r="E7" s="38">
        <f t="shared" si="1"/>
        <v>1501</v>
      </c>
      <c r="F7" s="38">
        <f t="shared" si="1"/>
        <v>1502</v>
      </c>
      <c r="G7" s="38">
        <f t="shared" si="1"/>
        <v>2293</v>
      </c>
      <c r="H7" s="38">
        <f t="shared" si="1"/>
        <v>919</v>
      </c>
      <c r="I7" s="52">
        <f t="shared" si="1"/>
        <v>1374</v>
      </c>
    </row>
    <row r="8" spans="1:9" ht="21" customHeight="1">
      <c r="A8" s="14" t="s">
        <v>11</v>
      </c>
      <c r="B8" s="39">
        <f>SUM(C8:F8)</f>
        <v>0</v>
      </c>
      <c r="C8" s="40">
        <f>PN!C15/1000</f>
        <v>0</v>
      </c>
      <c r="D8" s="40">
        <f>PN!D15/1000</f>
        <v>0</v>
      </c>
      <c r="E8" s="40">
        <f>PN!E15/1000</f>
        <v>0</v>
      </c>
      <c r="F8" s="40">
        <f>PN!F15/1000</f>
        <v>0</v>
      </c>
      <c r="G8" s="45">
        <f>C8+D8</f>
        <v>0</v>
      </c>
      <c r="H8" s="45">
        <v>5</v>
      </c>
      <c r="I8" s="53">
        <f>G8-H8</f>
        <v>-5</v>
      </c>
    </row>
    <row r="9" spans="1:9" ht="25.5" customHeight="1">
      <c r="A9" s="14" t="s">
        <v>12</v>
      </c>
      <c r="B9" s="39">
        <f>SUM(C9:F9)</f>
        <v>5296</v>
      </c>
      <c r="C9" s="40">
        <f>PN!C16/1000</f>
        <v>1076</v>
      </c>
      <c r="D9" s="40">
        <f>PN!D16/1000</f>
        <v>1217</v>
      </c>
      <c r="E9" s="40">
        <f>PN!E16/1000</f>
        <v>1501</v>
      </c>
      <c r="F9" s="40">
        <f>PN!F16/1000</f>
        <v>1502</v>
      </c>
      <c r="G9" s="45">
        <f>C9+D9</f>
        <v>2293</v>
      </c>
      <c r="H9" s="45">
        <v>914</v>
      </c>
      <c r="I9" s="53">
        <f>G9-H9</f>
        <v>1379</v>
      </c>
    </row>
    <row r="10" spans="1:9" ht="14.25">
      <c r="A10" s="5" t="s">
        <v>7</v>
      </c>
      <c r="B10" s="37">
        <f aca="true" t="shared" si="2" ref="B10:I10">B11+B12</f>
        <v>157</v>
      </c>
      <c r="C10" s="38">
        <f t="shared" si="2"/>
        <v>0</v>
      </c>
      <c r="D10" s="38">
        <f t="shared" si="2"/>
        <v>90</v>
      </c>
      <c r="E10" s="38">
        <f t="shared" si="2"/>
        <v>34</v>
      </c>
      <c r="F10" s="38">
        <f t="shared" si="2"/>
        <v>33</v>
      </c>
      <c r="G10" s="38">
        <f t="shared" si="2"/>
        <v>90</v>
      </c>
      <c r="H10" s="38">
        <f t="shared" si="2"/>
        <v>436</v>
      </c>
      <c r="I10" s="52">
        <f t="shared" si="2"/>
        <v>-346</v>
      </c>
    </row>
    <row r="11" spans="1:9" ht="18.75" customHeight="1">
      <c r="A11" s="14" t="s">
        <v>11</v>
      </c>
      <c r="B11" s="39">
        <f>SUM(C11:F11)</f>
        <v>0</v>
      </c>
      <c r="C11" s="40">
        <f>PN!C18/1000</f>
        <v>0</v>
      </c>
      <c r="D11" s="40">
        <f>PN!D18/1000</f>
        <v>0</v>
      </c>
      <c r="E11" s="40">
        <f>PN!E18/1000</f>
        <v>0</v>
      </c>
      <c r="F11" s="40">
        <f>PN!F18/1000</f>
        <v>0</v>
      </c>
      <c r="G11" s="45">
        <f>C11+D11</f>
        <v>0</v>
      </c>
      <c r="H11" s="45"/>
      <c r="I11" s="53">
        <f>G11-H11</f>
        <v>0</v>
      </c>
    </row>
    <row r="12" spans="1:9" ht="26.25" customHeight="1">
      <c r="A12" s="14" t="s">
        <v>12</v>
      </c>
      <c r="B12" s="39">
        <f>SUM(C12:F12)</f>
        <v>157</v>
      </c>
      <c r="C12" s="40">
        <f>PN!C19/1000</f>
        <v>0</v>
      </c>
      <c r="D12" s="40">
        <f>PN!D19/1000</f>
        <v>90</v>
      </c>
      <c r="E12" s="40">
        <f>PN!E19/1000</f>
        <v>34</v>
      </c>
      <c r="F12" s="40">
        <f>PN!F19/1000</f>
        <v>33</v>
      </c>
      <c r="G12" s="45">
        <f>C12+D12</f>
        <v>90</v>
      </c>
      <c r="H12" s="45">
        <v>436</v>
      </c>
      <c r="I12" s="53">
        <f>G12-H12</f>
        <v>-346</v>
      </c>
    </row>
    <row r="13" ht="12.75">
      <c r="C13" s="41"/>
    </row>
    <row r="15" spans="1:6" ht="12.75">
      <c r="A15" s="15" t="s">
        <v>10</v>
      </c>
      <c r="B15" s="31"/>
      <c r="C15" s="31"/>
      <c r="D15" s="31"/>
      <c r="E15" s="31"/>
      <c r="F15" s="31"/>
    </row>
    <row r="16" ht="12.75">
      <c r="I16" s="50" t="s">
        <v>32</v>
      </c>
    </row>
    <row r="17" spans="1:9" ht="76.5">
      <c r="A17" s="3" t="s">
        <v>9</v>
      </c>
      <c r="B17" s="33" t="s">
        <v>29</v>
      </c>
      <c r="C17" s="34" t="s">
        <v>1</v>
      </c>
      <c r="D17" s="34" t="s">
        <v>2</v>
      </c>
      <c r="E17" s="34" t="s">
        <v>3</v>
      </c>
      <c r="F17" s="34" t="s">
        <v>4</v>
      </c>
      <c r="G17" s="43" t="s">
        <v>33</v>
      </c>
      <c r="H17" s="43" t="s">
        <v>30</v>
      </c>
      <c r="I17" s="43" t="s">
        <v>31</v>
      </c>
    </row>
    <row r="18" spans="1:9" ht="12.75">
      <c r="A18" s="4" t="s">
        <v>6</v>
      </c>
      <c r="B18" s="35">
        <f aca="true" t="shared" si="3" ref="B18:I18">B19+B22</f>
        <v>70</v>
      </c>
      <c r="C18" s="36">
        <f t="shared" si="3"/>
        <v>60</v>
      </c>
      <c r="D18" s="36">
        <f t="shared" si="3"/>
        <v>0</v>
      </c>
      <c r="E18" s="36">
        <f t="shared" si="3"/>
        <v>0</v>
      </c>
      <c r="F18" s="36">
        <f t="shared" si="3"/>
        <v>10</v>
      </c>
      <c r="G18" s="36">
        <f t="shared" si="3"/>
        <v>60</v>
      </c>
      <c r="H18" s="36">
        <f t="shared" si="3"/>
        <v>14</v>
      </c>
      <c r="I18" s="36">
        <f t="shared" si="3"/>
        <v>46</v>
      </c>
    </row>
    <row r="19" spans="1:9" ht="12.75">
      <c r="A19" s="5" t="s">
        <v>0</v>
      </c>
      <c r="B19" s="37">
        <f aca="true" t="shared" si="4" ref="B19:I19">SUM(B20:B21)</f>
        <v>0</v>
      </c>
      <c r="C19" s="38">
        <f t="shared" si="4"/>
        <v>0</v>
      </c>
      <c r="D19" s="38">
        <f t="shared" si="4"/>
        <v>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</row>
    <row r="20" spans="1:9" ht="12.75">
      <c r="A20" s="16" t="s">
        <v>25</v>
      </c>
      <c r="B20" s="39">
        <f>SUM(C20:F20)</f>
        <v>0</v>
      </c>
      <c r="C20" s="40">
        <f>PN!C28/1000</f>
        <v>0</v>
      </c>
      <c r="D20" s="40">
        <f>PN!D28/1000</f>
        <v>0</v>
      </c>
      <c r="E20" s="40">
        <f>PN!E28/1000</f>
        <v>0</v>
      </c>
      <c r="F20" s="40">
        <f>PN!F28/1000</f>
        <v>0</v>
      </c>
      <c r="G20" s="45">
        <f>C20+D20</f>
        <v>0</v>
      </c>
      <c r="H20" s="45"/>
      <c r="I20" s="45">
        <f>G20-H20</f>
        <v>0</v>
      </c>
    </row>
    <row r="21" spans="1:9" ht="12.75">
      <c r="A21" s="47" t="s">
        <v>26</v>
      </c>
      <c r="B21" s="33">
        <f>SUM(C21:F21)</f>
        <v>0</v>
      </c>
      <c r="C21" s="48">
        <f>PN!C29/1000</f>
        <v>0</v>
      </c>
      <c r="D21" s="48">
        <f>PN!D29/1000</f>
        <v>0</v>
      </c>
      <c r="E21" s="48">
        <f>PN!E29/1000</f>
        <v>0</v>
      </c>
      <c r="F21" s="48">
        <f>PN!F29/1000</f>
        <v>0</v>
      </c>
      <c r="G21" s="49">
        <f>C21+D21</f>
        <v>0</v>
      </c>
      <c r="H21" s="49"/>
      <c r="I21" s="49">
        <f>G21-H21</f>
        <v>0</v>
      </c>
    </row>
    <row r="22" spans="1:9" ht="12.75">
      <c r="A22" s="5" t="s">
        <v>7</v>
      </c>
      <c r="B22" s="37">
        <f aca="true" t="shared" si="5" ref="B22:I22">B23+B24</f>
        <v>70</v>
      </c>
      <c r="C22" s="38">
        <f t="shared" si="5"/>
        <v>60</v>
      </c>
      <c r="D22" s="38">
        <f t="shared" si="5"/>
        <v>0</v>
      </c>
      <c r="E22" s="38">
        <f t="shared" si="5"/>
        <v>0</v>
      </c>
      <c r="F22" s="38">
        <f t="shared" si="5"/>
        <v>10</v>
      </c>
      <c r="G22" s="38">
        <f t="shared" si="5"/>
        <v>60</v>
      </c>
      <c r="H22" s="38">
        <f t="shared" si="5"/>
        <v>14</v>
      </c>
      <c r="I22" s="38">
        <f t="shared" si="5"/>
        <v>46</v>
      </c>
    </row>
    <row r="23" spans="1:9" ht="12.75">
      <c r="A23" s="16" t="s">
        <v>25</v>
      </c>
      <c r="B23" s="39">
        <f>SUM(C23:F23)</f>
        <v>0</v>
      </c>
      <c r="C23" s="40">
        <f>PN!C31/1000</f>
        <v>0</v>
      </c>
      <c r="D23" s="40">
        <f>PN!D31/1000</f>
        <v>0</v>
      </c>
      <c r="E23" s="40">
        <f>PN!E31/1000</f>
        <v>0</v>
      </c>
      <c r="F23" s="40">
        <f>PN!F31/1000</f>
        <v>0</v>
      </c>
      <c r="G23" s="45">
        <f>C23+D23</f>
        <v>0</v>
      </c>
      <c r="H23" s="45">
        <v>7</v>
      </c>
      <c r="I23" s="45">
        <f>G23-H23</f>
        <v>-7</v>
      </c>
    </row>
    <row r="24" spans="1:9" ht="12.75">
      <c r="A24" s="16" t="s">
        <v>26</v>
      </c>
      <c r="B24" s="39">
        <f>SUM(C24:F24)</f>
        <v>70</v>
      </c>
      <c r="C24" s="40">
        <f>PN!C32/1000</f>
        <v>60</v>
      </c>
      <c r="D24" s="40">
        <f>PN!D32/1000</f>
        <v>0</v>
      </c>
      <c r="E24" s="40">
        <f>PN!E32/1000</f>
        <v>0</v>
      </c>
      <c r="F24" s="40">
        <f>PN!F32/1000</f>
        <v>10</v>
      </c>
      <c r="G24" s="45">
        <f>C24+D24</f>
        <v>60</v>
      </c>
      <c r="H24" s="45">
        <v>7</v>
      </c>
      <c r="I24" s="45">
        <f>G24-H24</f>
        <v>53</v>
      </c>
    </row>
    <row r="27" spans="1:6" ht="15.75" customHeight="1">
      <c r="A27" s="160" t="s">
        <v>13</v>
      </c>
      <c r="B27" s="160"/>
      <c r="C27" s="160"/>
      <c r="D27" s="160"/>
      <c r="E27" s="160"/>
      <c r="F27" s="31"/>
    </row>
    <row r="28" ht="12.75">
      <c r="I28" s="50" t="s">
        <v>32</v>
      </c>
    </row>
    <row r="29" spans="1:9" ht="76.5">
      <c r="A29" s="42" t="s">
        <v>9</v>
      </c>
      <c r="B29" s="33" t="s">
        <v>29</v>
      </c>
      <c r="C29" s="34" t="s">
        <v>1</v>
      </c>
      <c r="D29" s="34" t="s">
        <v>2</v>
      </c>
      <c r="E29" s="34" t="s">
        <v>3</v>
      </c>
      <c r="F29" s="34" t="s">
        <v>4</v>
      </c>
      <c r="G29" s="43" t="s">
        <v>33</v>
      </c>
      <c r="H29" s="43" t="s">
        <v>30</v>
      </c>
      <c r="I29" s="43" t="s">
        <v>31</v>
      </c>
    </row>
    <row r="30" spans="1:9" ht="12.75">
      <c r="A30" s="4" t="s">
        <v>6</v>
      </c>
      <c r="B30" s="35">
        <f aca="true" t="shared" si="6" ref="B30:I30">B31+B35</f>
        <v>1</v>
      </c>
      <c r="C30" s="36">
        <f t="shared" si="6"/>
        <v>0</v>
      </c>
      <c r="D30" s="36">
        <f t="shared" si="6"/>
        <v>0</v>
      </c>
      <c r="E30" s="36">
        <f t="shared" si="6"/>
        <v>1</v>
      </c>
      <c r="F30" s="36">
        <f t="shared" si="6"/>
        <v>0</v>
      </c>
      <c r="G30" s="36">
        <f t="shared" si="6"/>
        <v>0</v>
      </c>
      <c r="H30" s="36">
        <f t="shared" si="6"/>
        <v>2</v>
      </c>
      <c r="I30" s="36">
        <f t="shared" si="6"/>
        <v>-2</v>
      </c>
    </row>
    <row r="31" spans="1:9" ht="12.75">
      <c r="A31" s="5" t="s">
        <v>0</v>
      </c>
      <c r="B31" s="37">
        <f aca="true" t="shared" si="7" ref="B31:I31">SUM(B32:B34)</f>
        <v>0</v>
      </c>
      <c r="C31" s="37">
        <f t="shared" si="7"/>
        <v>0</v>
      </c>
      <c r="D31" s="37">
        <f t="shared" si="7"/>
        <v>0</v>
      </c>
      <c r="E31" s="37">
        <f t="shared" si="7"/>
        <v>0</v>
      </c>
      <c r="F31" s="37">
        <f t="shared" si="7"/>
        <v>0</v>
      </c>
      <c r="G31" s="37">
        <f t="shared" si="7"/>
        <v>0</v>
      </c>
      <c r="H31" s="37">
        <f t="shared" si="7"/>
        <v>0</v>
      </c>
      <c r="I31" s="37">
        <f t="shared" si="7"/>
        <v>0</v>
      </c>
    </row>
    <row r="32" spans="1:9" ht="25.5">
      <c r="A32" s="17" t="s">
        <v>14</v>
      </c>
      <c r="B32" s="33">
        <f>SUM(C32:F32)</f>
        <v>0</v>
      </c>
      <c r="C32" s="40">
        <f>PN!C40/1000</f>
        <v>0</v>
      </c>
      <c r="D32" s="40">
        <f>PN!D40/1000</f>
        <v>0</v>
      </c>
      <c r="E32" s="40">
        <f>PN!E40/1000</f>
        <v>0</v>
      </c>
      <c r="F32" s="40">
        <f>PN!F40/1000</f>
        <v>0</v>
      </c>
      <c r="G32" s="45">
        <f>C32+D32</f>
        <v>0</v>
      </c>
      <c r="H32" s="45"/>
      <c r="I32" s="45">
        <f>G32-H32</f>
        <v>0</v>
      </c>
    </row>
    <row r="33" spans="1:9" ht="25.5">
      <c r="A33" s="17" t="s">
        <v>15</v>
      </c>
      <c r="B33" s="39">
        <f>SUM(C33:F33)</f>
        <v>0</v>
      </c>
      <c r="C33" s="40">
        <f>PN!C41/1000</f>
        <v>0</v>
      </c>
      <c r="D33" s="40">
        <f>PN!D41/1000</f>
        <v>0</v>
      </c>
      <c r="E33" s="40">
        <f>PN!E41/1000</f>
        <v>0</v>
      </c>
      <c r="F33" s="40">
        <f>PN!F41/1000</f>
        <v>0</v>
      </c>
      <c r="G33" s="45">
        <f>C33+D33</f>
        <v>0</v>
      </c>
      <c r="H33" s="45"/>
      <c r="I33" s="45">
        <f>G33-H33</f>
        <v>0</v>
      </c>
    </row>
    <row r="34" spans="1:9" ht="12.75">
      <c r="A34" s="17" t="s">
        <v>16</v>
      </c>
      <c r="B34" s="39">
        <f>SUM(C34:F34)</f>
        <v>0</v>
      </c>
      <c r="C34" s="40">
        <f>PN!C42/1000</f>
        <v>0</v>
      </c>
      <c r="D34" s="40">
        <f>PN!D42/1000</f>
        <v>0</v>
      </c>
      <c r="E34" s="40">
        <f>PN!E42/1000</f>
        <v>0</v>
      </c>
      <c r="F34" s="40">
        <f>PN!F42/1000</f>
        <v>0</v>
      </c>
      <c r="G34" s="45">
        <f>C34+D34</f>
        <v>0</v>
      </c>
      <c r="H34" s="45"/>
      <c r="I34" s="45">
        <f>G34-H34</f>
        <v>0</v>
      </c>
    </row>
    <row r="35" spans="1:9" ht="18.75" customHeight="1">
      <c r="A35" s="5" t="s">
        <v>7</v>
      </c>
      <c r="B35" s="37">
        <f aca="true" t="shared" si="8" ref="B35:I35">B36+B37+B38</f>
        <v>1</v>
      </c>
      <c r="C35" s="37">
        <f t="shared" si="8"/>
        <v>0</v>
      </c>
      <c r="D35" s="37">
        <f t="shared" si="8"/>
        <v>0</v>
      </c>
      <c r="E35" s="37">
        <f t="shared" si="8"/>
        <v>1</v>
      </c>
      <c r="F35" s="37">
        <f t="shared" si="8"/>
        <v>0</v>
      </c>
      <c r="G35" s="37">
        <f t="shared" si="8"/>
        <v>0</v>
      </c>
      <c r="H35" s="37">
        <f t="shared" si="8"/>
        <v>2</v>
      </c>
      <c r="I35" s="37">
        <f t="shared" si="8"/>
        <v>-2</v>
      </c>
    </row>
    <row r="36" spans="1:9" ht="25.5">
      <c r="A36" s="17" t="s">
        <v>14</v>
      </c>
      <c r="B36" s="33">
        <f>SUM(C36:F36)</f>
        <v>1</v>
      </c>
      <c r="C36" s="40">
        <f>PN!C44/1000</f>
        <v>0</v>
      </c>
      <c r="D36" s="40">
        <f>PN!D44/1000</f>
        <v>0</v>
      </c>
      <c r="E36" s="40">
        <f>PN!E44/1000</f>
        <v>1</v>
      </c>
      <c r="F36" s="40">
        <f>PN!F44/1000</f>
        <v>0</v>
      </c>
      <c r="G36" s="45">
        <f>C36+D36</f>
        <v>0</v>
      </c>
      <c r="H36" s="45">
        <v>2</v>
      </c>
      <c r="I36" s="45">
        <f>G36-H36</f>
        <v>-2</v>
      </c>
    </row>
    <row r="37" spans="1:9" ht="25.5">
      <c r="A37" s="17" t="s">
        <v>15</v>
      </c>
      <c r="B37" s="39">
        <f>SUM(C37:F37)</f>
        <v>0</v>
      </c>
      <c r="C37" s="40">
        <f>PN!C45/1000</f>
        <v>0</v>
      </c>
      <c r="D37" s="40">
        <f>PN!D45/1000</f>
        <v>0</v>
      </c>
      <c r="E37" s="40">
        <f>PN!E45/1000</f>
        <v>0</v>
      </c>
      <c r="F37" s="40">
        <f>PN!F45/1000</f>
        <v>0</v>
      </c>
      <c r="G37" s="45">
        <f>C37+D37</f>
        <v>0</v>
      </c>
      <c r="H37" s="45"/>
      <c r="I37" s="45">
        <f>G37-H37</f>
        <v>0</v>
      </c>
    </row>
    <row r="38" spans="1:9" ht="12.75">
      <c r="A38" s="17" t="s">
        <v>16</v>
      </c>
      <c r="B38" s="39">
        <f>SUM(C38:F38)</f>
        <v>0</v>
      </c>
      <c r="C38" s="40">
        <f>PN!C46/1000</f>
        <v>0</v>
      </c>
      <c r="D38" s="40">
        <f>PN!D46/1000</f>
        <v>0</v>
      </c>
      <c r="E38" s="40">
        <f>PN!E46/1000</f>
        <v>0</v>
      </c>
      <c r="F38" s="40">
        <f>PN!F46/1000</f>
        <v>0</v>
      </c>
      <c r="G38" s="45">
        <f>C38+D38</f>
        <v>0</v>
      </c>
      <c r="H38" s="45"/>
      <c r="I38" s="45">
        <f>G38-H38</f>
        <v>0</v>
      </c>
    </row>
    <row r="41" spans="1:6" ht="14.25">
      <c r="A41" s="160" t="s">
        <v>17</v>
      </c>
      <c r="B41" s="160"/>
      <c r="C41" s="160"/>
      <c r="D41" s="160"/>
      <c r="E41" s="160"/>
      <c r="F41" s="31"/>
    </row>
    <row r="42" ht="12.75">
      <c r="I42" s="50" t="s">
        <v>32</v>
      </c>
    </row>
    <row r="43" spans="1:9" ht="76.5">
      <c r="A43" s="42" t="s">
        <v>9</v>
      </c>
      <c r="B43" s="33" t="s">
        <v>29</v>
      </c>
      <c r="C43" s="34" t="s">
        <v>1</v>
      </c>
      <c r="D43" s="34" t="s">
        <v>2</v>
      </c>
      <c r="E43" s="34" t="s">
        <v>3</v>
      </c>
      <c r="F43" s="34" t="s">
        <v>4</v>
      </c>
      <c r="G43" s="43" t="s">
        <v>33</v>
      </c>
      <c r="H43" s="43" t="s">
        <v>30</v>
      </c>
      <c r="I43" s="43" t="s">
        <v>31</v>
      </c>
    </row>
    <row r="44" spans="1:9" ht="12.75">
      <c r="A44" s="4" t="s">
        <v>6</v>
      </c>
      <c r="B44" s="35">
        <f aca="true" t="shared" si="9" ref="B44:I44">B45+B52</f>
        <v>5</v>
      </c>
      <c r="C44" s="36">
        <f t="shared" si="9"/>
        <v>5</v>
      </c>
      <c r="D44" s="36">
        <f t="shared" si="9"/>
        <v>0</v>
      </c>
      <c r="E44" s="36">
        <f t="shared" si="9"/>
        <v>0</v>
      </c>
      <c r="F44" s="36">
        <f t="shared" si="9"/>
        <v>0</v>
      </c>
      <c r="G44" s="36">
        <f t="shared" si="9"/>
        <v>5</v>
      </c>
      <c r="H44" s="36">
        <f t="shared" si="9"/>
        <v>15</v>
      </c>
      <c r="I44" s="36">
        <f t="shared" si="9"/>
        <v>-10</v>
      </c>
    </row>
    <row r="45" spans="1:9" ht="12.75">
      <c r="A45" s="5" t="s">
        <v>0</v>
      </c>
      <c r="B45" s="37">
        <f aca="true" t="shared" si="10" ref="B45:I45">SUM(B49:B51)</f>
        <v>0</v>
      </c>
      <c r="C45" s="37">
        <f t="shared" si="10"/>
        <v>0</v>
      </c>
      <c r="D45" s="37">
        <f t="shared" si="10"/>
        <v>0</v>
      </c>
      <c r="E45" s="37">
        <f t="shared" si="10"/>
        <v>0</v>
      </c>
      <c r="F45" s="37">
        <f t="shared" si="10"/>
        <v>0</v>
      </c>
      <c r="G45" s="37">
        <f t="shared" si="10"/>
        <v>0</v>
      </c>
      <c r="H45" s="37">
        <f t="shared" si="10"/>
        <v>0</v>
      </c>
      <c r="I45" s="37">
        <f t="shared" si="10"/>
        <v>0</v>
      </c>
    </row>
    <row r="46" spans="1:9" s="12" customFormat="1" ht="25.5">
      <c r="A46" s="10" t="s">
        <v>18</v>
      </c>
      <c r="B46" s="40">
        <f aca="true" t="shared" si="11" ref="B46:B51">SUM(C46:F46)</f>
        <v>0</v>
      </c>
      <c r="C46" s="40">
        <f>PN!C54/1000</f>
        <v>0</v>
      </c>
      <c r="D46" s="40">
        <f>PN!D54/1000</f>
        <v>0</v>
      </c>
      <c r="E46" s="40">
        <f>PN!E54/1000</f>
        <v>0</v>
      </c>
      <c r="F46" s="40">
        <f>PN!F54/1000</f>
        <v>0</v>
      </c>
      <c r="G46" s="46">
        <f aca="true" t="shared" si="12" ref="G46:G51">C46+D46</f>
        <v>0</v>
      </c>
      <c r="H46" s="46">
        <v>0</v>
      </c>
      <c r="I46" s="46">
        <f aca="true" t="shared" si="13" ref="I46:I51">G46-H46</f>
        <v>0</v>
      </c>
    </row>
    <row r="47" spans="1:9" s="12" customFormat="1" ht="25.5">
      <c r="A47" s="7" t="s">
        <v>21</v>
      </c>
      <c r="B47" s="40">
        <f t="shared" si="11"/>
        <v>0</v>
      </c>
      <c r="C47" s="40">
        <f>PN!C55/1000</f>
        <v>0</v>
      </c>
      <c r="D47" s="40">
        <f>PN!D55/1000</f>
        <v>0</v>
      </c>
      <c r="E47" s="40">
        <f>PN!E55/1000</f>
        <v>0</v>
      </c>
      <c r="F47" s="40">
        <f>PN!F55/1000</f>
        <v>0</v>
      </c>
      <c r="G47" s="46">
        <f t="shared" si="12"/>
        <v>0</v>
      </c>
      <c r="H47" s="46">
        <v>0</v>
      </c>
      <c r="I47" s="46">
        <f t="shared" si="13"/>
        <v>0</v>
      </c>
    </row>
    <row r="48" spans="1:9" s="12" customFormat="1" ht="12.75">
      <c r="A48" s="10" t="s">
        <v>19</v>
      </c>
      <c r="B48" s="40">
        <f t="shared" si="11"/>
        <v>0</v>
      </c>
      <c r="C48" s="40">
        <f>PN!C56/1000</f>
        <v>0</v>
      </c>
      <c r="D48" s="40">
        <f>PN!D56/1000</f>
        <v>0</v>
      </c>
      <c r="E48" s="40">
        <f>PN!E56/1000</f>
        <v>0</v>
      </c>
      <c r="F48" s="40">
        <f>PN!F56/1000</f>
        <v>0</v>
      </c>
      <c r="G48" s="46">
        <f t="shared" si="12"/>
        <v>0</v>
      </c>
      <c r="H48" s="46">
        <v>0</v>
      </c>
      <c r="I48" s="46">
        <f t="shared" si="13"/>
        <v>0</v>
      </c>
    </row>
    <row r="49" spans="1:9" s="12" customFormat="1" ht="38.25">
      <c r="A49" s="7" t="s">
        <v>22</v>
      </c>
      <c r="B49" s="40">
        <f t="shared" si="11"/>
        <v>0</v>
      </c>
      <c r="C49" s="40">
        <f>PN!C57/1000</f>
        <v>0</v>
      </c>
      <c r="D49" s="40">
        <f>PN!D57/1000</f>
        <v>0</v>
      </c>
      <c r="E49" s="40">
        <f>PN!E57/1000</f>
        <v>0</v>
      </c>
      <c r="F49" s="40">
        <f>PN!F57/1000</f>
        <v>0</v>
      </c>
      <c r="G49" s="46">
        <f t="shared" si="12"/>
        <v>0</v>
      </c>
      <c r="H49" s="46">
        <v>0</v>
      </c>
      <c r="I49" s="46">
        <f t="shared" si="13"/>
        <v>0</v>
      </c>
    </row>
    <row r="50" spans="1:9" ht="12.75">
      <c r="A50" s="11" t="s">
        <v>20</v>
      </c>
      <c r="B50" s="40">
        <f t="shared" si="11"/>
        <v>0</v>
      </c>
      <c r="C50" s="40">
        <f>PN!C58/1000</f>
        <v>0</v>
      </c>
      <c r="D50" s="40">
        <f>PN!D58/1000</f>
        <v>0</v>
      </c>
      <c r="E50" s="40">
        <f>PN!E58/1000</f>
        <v>0</v>
      </c>
      <c r="F50" s="40">
        <f>PN!F58/1000</f>
        <v>0</v>
      </c>
      <c r="G50" s="46">
        <f t="shared" si="12"/>
        <v>0</v>
      </c>
      <c r="H50" s="45">
        <v>0</v>
      </c>
      <c r="I50" s="46">
        <f t="shared" si="13"/>
        <v>0</v>
      </c>
    </row>
    <row r="51" spans="1:9" ht="12.75">
      <c r="A51" s="8" t="s">
        <v>23</v>
      </c>
      <c r="B51" s="40">
        <f t="shared" si="11"/>
        <v>0</v>
      </c>
      <c r="C51" s="40">
        <f>PN!C59/1000</f>
        <v>0</v>
      </c>
      <c r="D51" s="40">
        <f>PN!D59/1000</f>
        <v>0</v>
      </c>
      <c r="E51" s="40">
        <f>PN!E59/1000</f>
        <v>0</v>
      </c>
      <c r="F51" s="40">
        <f>PN!F59/1000</f>
        <v>0</v>
      </c>
      <c r="G51" s="46">
        <f t="shared" si="12"/>
        <v>0</v>
      </c>
      <c r="H51" s="45">
        <v>0</v>
      </c>
      <c r="I51" s="46">
        <f t="shared" si="13"/>
        <v>0</v>
      </c>
    </row>
    <row r="52" spans="1:9" ht="12.75">
      <c r="A52" s="5" t="s">
        <v>7</v>
      </c>
      <c r="B52" s="37">
        <f aca="true" t="shared" si="14" ref="B52:I52">B53+B55+B57</f>
        <v>5</v>
      </c>
      <c r="C52" s="37">
        <f t="shared" si="14"/>
        <v>5</v>
      </c>
      <c r="D52" s="37">
        <f t="shared" si="14"/>
        <v>0</v>
      </c>
      <c r="E52" s="37">
        <f t="shared" si="14"/>
        <v>0</v>
      </c>
      <c r="F52" s="37">
        <f t="shared" si="14"/>
        <v>0</v>
      </c>
      <c r="G52" s="37">
        <f t="shared" si="14"/>
        <v>5</v>
      </c>
      <c r="H52" s="37">
        <f t="shared" si="14"/>
        <v>15</v>
      </c>
      <c r="I52" s="37">
        <f t="shared" si="14"/>
        <v>-10</v>
      </c>
    </row>
    <row r="53" spans="1:9" ht="25.5">
      <c r="A53" s="10" t="s">
        <v>18</v>
      </c>
      <c r="B53" s="34">
        <f aca="true" t="shared" si="15" ref="B53:B58">SUM(C53:F53)</f>
        <v>5</v>
      </c>
      <c r="C53" s="34">
        <f>C54</f>
        <v>5</v>
      </c>
      <c r="D53" s="34">
        <f>D54</f>
        <v>0</v>
      </c>
      <c r="E53" s="34">
        <f>E54</f>
        <v>0</v>
      </c>
      <c r="F53" s="34">
        <f>F54</f>
        <v>0</v>
      </c>
      <c r="G53" s="43">
        <f>C53+D53</f>
        <v>5</v>
      </c>
      <c r="H53" s="43">
        <f>H54</f>
        <v>0</v>
      </c>
      <c r="I53" s="45">
        <f aca="true" t="shared" si="16" ref="I53:I58">G53-H53</f>
        <v>5</v>
      </c>
    </row>
    <row r="54" spans="1:9" ht="25.5">
      <c r="A54" s="7" t="s">
        <v>21</v>
      </c>
      <c r="B54" s="40">
        <f t="shared" si="15"/>
        <v>5</v>
      </c>
      <c r="C54" s="40">
        <f>PN!C62/1000</f>
        <v>5</v>
      </c>
      <c r="D54" s="40">
        <f>PN!D62/1000</f>
        <v>0</v>
      </c>
      <c r="E54" s="40">
        <f>PN!E62/1000</f>
        <v>0</v>
      </c>
      <c r="F54" s="40">
        <f>PN!F62/1000</f>
        <v>0</v>
      </c>
      <c r="G54" s="43">
        <f>C54+D54</f>
        <v>5</v>
      </c>
      <c r="H54" s="45">
        <v>0</v>
      </c>
      <c r="I54" s="45">
        <f t="shared" si="16"/>
        <v>5</v>
      </c>
    </row>
    <row r="55" spans="1:9" ht="12.75">
      <c r="A55" s="10" t="s">
        <v>19</v>
      </c>
      <c r="B55" s="34">
        <f t="shared" si="15"/>
        <v>0</v>
      </c>
      <c r="C55" s="34">
        <f aca="true" t="shared" si="17" ref="C55:H55">C56</f>
        <v>0</v>
      </c>
      <c r="D55" s="34">
        <f t="shared" si="17"/>
        <v>0</v>
      </c>
      <c r="E55" s="34">
        <f t="shared" si="17"/>
        <v>0</v>
      </c>
      <c r="F55" s="34">
        <f t="shared" si="17"/>
        <v>0</v>
      </c>
      <c r="G55" s="34">
        <f t="shared" si="17"/>
        <v>0</v>
      </c>
      <c r="H55" s="34">
        <f t="shared" si="17"/>
        <v>15</v>
      </c>
      <c r="I55" s="45">
        <f t="shared" si="16"/>
        <v>-15</v>
      </c>
    </row>
    <row r="56" spans="1:9" ht="38.25">
      <c r="A56" s="7" t="s">
        <v>22</v>
      </c>
      <c r="B56" s="40">
        <f t="shared" si="15"/>
        <v>0</v>
      </c>
      <c r="C56" s="40">
        <f>PN!C64/1000</f>
        <v>0</v>
      </c>
      <c r="D56" s="40">
        <f>PN!D64/1000</f>
        <v>0</v>
      </c>
      <c r="E56" s="40">
        <f>PN!E64/1000</f>
        <v>0</v>
      </c>
      <c r="F56" s="40">
        <f>PN!F64/1000</f>
        <v>0</v>
      </c>
      <c r="G56" s="45">
        <f>C56+D56</f>
        <v>0</v>
      </c>
      <c r="H56" s="45">
        <v>15</v>
      </c>
      <c r="I56" s="45">
        <f t="shared" si="16"/>
        <v>-15</v>
      </c>
    </row>
    <row r="57" spans="1:9" ht="12.75">
      <c r="A57" s="11" t="s">
        <v>20</v>
      </c>
      <c r="B57" s="34">
        <f t="shared" si="15"/>
        <v>0</v>
      </c>
      <c r="C57" s="34">
        <f>C58</f>
        <v>0</v>
      </c>
      <c r="D57" s="34">
        <f>D58</f>
        <v>0</v>
      </c>
      <c r="E57" s="34">
        <f>E58</f>
        <v>0</v>
      </c>
      <c r="F57" s="34">
        <f>F58</f>
        <v>0</v>
      </c>
      <c r="G57" s="45">
        <f>C57+D57</f>
        <v>0</v>
      </c>
      <c r="H57" s="45">
        <f>H58</f>
        <v>0</v>
      </c>
      <c r="I57" s="45">
        <f t="shared" si="16"/>
        <v>0</v>
      </c>
    </row>
    <row r="58" spans="1:9" ht="12.75">
      <c r="A58" s="8" t="s">
        <v>23</v>
      </c>
      <c r="B58" s="40">
        <f t="shared" si="15"/>
        <v>0</v>
      </c>
      <c r="C58" s="40">
        <v>0</v>
      </c>
      <c r="D58" s="40">
        <v>0</v>
      </c>
      <c r="E58" s="40">
        <v>0</v>
      </c>
      <c r="F58" s="40">
        <v>0</v>
      </c>
      <c r="G58" s="45">
        <f>C58+D58</f>
        <v>0</v>
      </c>
      <c r="H58" s="45">
        <v>0</v>
      </c>
      <c r="I58" s="45">
        <f t="shared" si="16"/>
        <v>0</v>
      </c>
    </row>
    <row r="59" ht="12.75">
      <c r="A59" s="18"/>
    </row>
    <row r="60" spans="1:6" ht="14.25">
      <c r="A60" s="160" t="s">
        <v>27</v>
      </c>
      <c r="B60" s="160"/>
      <c r="C60" s="160"/>
      <c r="D60" s="160"/>
      <c r="E60" s="160"/>
      <c r="F60" s="31"/>
    </row>
    <row r="61" ht="12.75">
      <c r="I61" s="50" t="s">
        <v>32</v>
      </c>
    </row>
    <row r="62" spans="1:9" ht="76.5">
      <c r="A62" s="42" t="s">
        <v>9</v>
      </c>
      <c r="B62" s="33" t="s">
        <v>29</v>
      </c>
      <c r="C62" s="34" t="s">
        <v>1</v>
      </c>
      <c r="D62" s="34" t="s">
        <v>2</v>
      </c>
      <c r="E62" s="34" t="s">
        <v>3</v>
      </c>
      <c r="F62" s="34" t="s">
        <v>4</v>
      </c>
      <c r="G62" s="43" t="s">
        <v>33</v>
      </c>
      <c r="H62" s="43" t="s">
        <v>30</v>
      </c>
      <c r="I62" s="43" t="s">
        <v>31</v>
      </c>
    </row>
    <row r="63" spans="1:9" ht="12.75">
      <c r="A63" s="4" t="s">
        <v>6</v>
      </c>
      <c r="B63" s="35">
        <f aca="true" t="shared" si="18" ref="B63:I63">B64+B66</f>
        <v>100</v>
      </c>
      <c r="C63" s="36">
        <f t="shared" si="18"/>
        <v>52</v>
      </c>
      <c r="D63" s="36">
        <f t="shared" si="18"/>
        <v>48</v>
      </c>
      <c r="E63" s="36">
        <f t="shared" si="18"/>
        <v>0</v>
      </c>
      <c r="F63" s="36">
        <f t="shared" si="18"/>
        <v>0</v>
      </c>
      <c r="G63" s="36">
        <f t="shared" si="18"/>
        <v>100</v>
      </c>
      <c r="H63" s="36">
        <f t="shared" si="18"/>
        <v>34</v>
      </c>
      <c r="I63" s="36">
        <f t="shared" si="18"/>
        <v>66</v>
      </c>
    </row>
    <row r="64" spans="1:9" ht="12.75">
      <c r="A64" s="5" t="s">
        <v>0</v>
      </c>
      <c r="B64" s="37">
        <f aca="true" t="shared" si="19" ref="B64:I64">SUM(B65:B65)</f>
        <v>0</v>
      </c>
      <c r="C64" s="37">
        <f t="shared" si="19"/>
        <v>0</v>
      </c>
      <c r="D64" s="37">
        <f t="shared" si="19"/>
        <v>0</v>
      </c>
      <c r="E64" s="37">
        <f t="shared" si="19"/>
        <v>0</v>
      </c>
      <c r="F64" s="37">
        <f t="shared" si="19"/>
        <v>0</v>
      </c>
      <c r="G64" s="37">
        <f t="shared" si="19"/>
        <v>0</v>
      </c>
      <c r="H64" s="37">
        <f t="shared" si="19"/>
        <v>12</v>
      </c>
      <c r="I64" s="37">
        <f t="shared" si="19"/>
        <v>-12</v>
      </c>
    </row>
    <row r="65" spans="1:9" ht="25.5">
      <c r="A65" s="17" t="s">
        <v>27</v>
      </c>
      <c r="B65" s="33">
        <f>SUM(C65:F65)</f>
        <v>0</v>
      </c>
      <c r="C65" s="40">
        <f>PN!C73/1000</f>
        <v>0</v>
      </c>
      <c r="D65" s="40">
        <f>PN!D73/1000</f>
        <v>0</v>
      </c>
      <c r="E65" s="40">
        <f>PN!E73/1000</f>
        <v>0</v>
      </c>
      <c r="F65" s="40">
        <f>PN!F73/1000</f>
        <v>0</v>
      </c>
      <c r="G65" s="45">
        <f>C65+D65</f>
        <v>0</v>
      </c>
      <c r="H65" s="45">
        <v>12</v>
      </c>
      <c r="I65" s="45">
        <f>G65-H65</f>
        <v>-12</v>
      </c>
    </row>
    <row r="66" spans="1:9" ht="12.75">
      <c r="A66" s="5" t="s">
        <v>7</v>
      </c>
      <c r="B66" s="37">
        <f aca="true" t="shared" si="20" ref="B66:I66">B67</f>
        <v>100</v>
      </c>
      <c r="C66" s="37">
        <f t="shared" si="20"/>
        <v>52</v>
      </c>
      <c r="D66" s="37">
        <f t="shared" si="20"/>
        <v>48</v>
      </c>
      <c r="E66" s="37">
        <f t="shared" si="20"/>
        <v>0</v>
      </c>
      <c r="F66" s="37">
        <f t="shared" si="20"/>
        <v>0</v>
      </c>
      <c r="G66" s="37">
        <f t="shared" si="20"/>
        <v>100</v>
      </c>
      <c r="H66" s="37">
        <f t="shared" si="20"/>
        <v>22</v>
      </c>
      <c r="I66" s="37">
        <f t="shared" si="20"/>
        <v>78</v>
      </c>
    </row>
    <row r="67" spans="1:9" ht="25.5">
      <c r="A67" s="17" t="s">
        <v>27</v>
      </c>
      <c r="B67" s="33">
        <f>SUM(C67:F67)</f>
        <v>100</v>
      </c>
      <c r="C67" s="40">
        <f>PN!C75/1000</f>
        <v>52</v>
      </c>
      <c r="D67" s="40">
        <f>PN!D75/1000</f>
        <v>48</v>
      </c>
      <c r="E67" s="40">
        <f>PN!E75/1000</f>
        <v>0</v>
      </c>
      <c r="F67" s="40">
        <f>PN!F75/1000</f>
        <v>0</v>
      </c>
      <c r="G67" s="45">
        <f>C67+D67</f>
        <v>100</v>
      </c>
      <c r="H67" s="45">
        <v>22</v>
      </c>
      <c r="I67" s="45">
        <f>G67-H67</f>
        <v>78</v>
      </c>
    </row>
  </sheetData>
  <mergeCells count="3">
    <mergeCell ref="A27:E27"/>
    <mergeCell ref="A41:E41"/>
    <mergeCell ref="A60:E60"/>
  </mergeCells>
  <printOptions/>
  <pageMargins left="0.5" right="0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2016-09-07T06:56:46Z</cp:lastPrinted>
  <dcterms:created xsi:type="dcterms:W3CDTF">1996-10-14T23:33:28Z</dcterms:created>
  <dcterms:modified xsi:type="dcterms:W3CDTF">2016-09-07T06:56:53Z</dcterms:modified>
  <cp:category/>
  <cp:version/>
  <cp:contentType/>
  <cp:contentStatus/>
</cp:coreProperties>
</file>